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67A536C3-2858-43F1-ABF3-057FF7C8D961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A43" i="17"/>
  <c r="AA44" i="17" s="1"/>
  <c r="AB43" i="17"/>
  <c r="AQ43" i="17" s="1"/>
  <c r="AC43" i="17"/>
  <c r="AA32" i="17"/>
  <c r="AA31" i="17"/>
  <c r="AP31" i="17" s="1"/>
  <c r="AB31" i="17"/>
  <c r="AQ31" i="17" s="1"/>
  <c r="AC31" i="17"/>
  <c r="AR31" i="17" s="1"/>
  <c r="AA20" i="17"/>
  <c r="AA19" i="17"/>
  <c r="AB19" i="17"/>
  <c r="AC19" i="17" s="1"/>
  <c r="L43" i="17"/>
  <c r="N43" i="17" s="1"/>
  <c r="AR43" i="17" s="1"/>
  <c r="M43" i="17"/>
  <c r="L31" i="17"/>
  <c r="L32" i="17" s="1"/>
  <c r="AP32" i="17" s="1"/>
  <c r="M31" i="17"/>
  <c r="N31" i="17"/>
  <c r="L19" i="17"/>
  <c r="AP19" i="17" s="1"/>
  <c r="M19" i="17"/>
  <c r="AQ43" i="16"/>
  <c r="AP19" i="16"/>
  <c r="AQ19" i="16"/>
  <c r="AR19" i="16"/>
  <c r="AA43" i="16"/>
  <c r="AP43" i="16" s="1"/>
  <c r="AB43" i="16"/>
  <c r="AA31" i="16"/>
  <c r="AA32" i="16" s="1"/>
  <c r="AB31" i="16"/>
  <c r="AC31" i="16" s="1"/>
  <c r="AA20" i="16"/>
  <c r="AA19" i="16"/>
  <c r="AB19" i="16"/>
  <c r="AC19" i="16"/>
  <c r="L43" i="16"/>
  <c r="L44" i="16" s="1"/>
  <c r="M43" i="16"/>
  <c r="N43" i="16"/>
  <c r="L31" i="16"/>
  <c r="L32" i="16" s="1"/>
  <c r="M31" i="16"/>
  <c r="L19" i="16"/>
  <c r="L20" i="16" s="1"/>
  <c r="M19" i="16"/>
  <c r="N19" i="16"/>
  <c r="AP43" i="15"/>
  <c r="AQ43" i="15"/>
  <c r="AQ19" i="15"/>
  <c r="AA44" i="15"/>
  <c r="AA43" i="15"/>
  <c r="AB43" i="15"/>
  <c r="AC43" i="15"/>
  <c r="AA31" i="15"/>
  <c r="AA32" i="15" s="1"/>
  <c r="AB31" i="15"/>
  <c r="AQ31" i="15" s="1"/>
  <c r="AA19" i="15"/>
  <c r="AP19" i="15" s="1"/>
  <c r="AB19" i="15"/>
  <c r="L43" i="15"/>
  <c r="L44" i="15" s="1"/>
  <c r="M43" i="15"/>
  <c r="N43" i="15"/>
  <c r="L31" i="15"/>
  <c r="M31" i="15"/>
  <c r="N31" i="15"/>
  <c r="L19" i="15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C31" i="11" s="1"/>
  <c r="AB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 s="1"/>
  <c r="L44" i="6"/>
  <c r="L43" i="6"/>
  <c r="M43" i="6"/>
  <c r="N43" i="6"/>
  <c r="L32" i="6"/>
  <c r="L31" i="6"/>
  <c r="N31" i="6" s="1"/>
  <c r="M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 s="1"/>
  <c r="AA20" i="9"/>
  <c r="AA19" i="9"/>
  <c r="AB19" i="9"/>
  <c r="AC19" i="9"/>
  <c r="L44" i="9"/>
  <c r="L43" i="9"/>
  <c r="N43" i="9" s="1"/>
  <c r="M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N31" i="8" s="1"/>
  <c r="M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 s="1"/>
  <c r="AA20" i="7"/>
  <c r="AA19" i="7"/>
  <c r="AB19" i="7"/>
  <c r="AC19" i="7"/>
  <c r="L44" i="7"/>
  <c r="L43" i="7"/>
  <c r="M43" i="7"/>
  <c r="N43" i="7" s="1"/>
  <c r="L32" i="7"/>
  <c r="L31" i="7"/>
  <c r="M31" i="7"/>
  <c r="N31" i="7"/>
  <c r="L20" i="7"/>
  <c r="L19" i="7"/>
  <c r="M19" i="7"/>
  <c r="N19" i="7"/>
  <c r="AN17" i="16"/>
  <c r="AB18" i="17"/>
  <c r="AA18" i="17"/>
  <c r="AB17" i="17"/>
  <c r="AA17" i="17"/>
  <c r="AB16" i="17"/>
  <c r="AA16" i="17"/>
  <c r="AB15" i="17"/>
  <c r="AA15" i="17"/>
  <c r="U44" i="8"/>
  <c r="Q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N18" i="12" s="1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AL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W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J20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U32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U32" i="7"/>
  <c r="S32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L15" i="7"/>
  <c r="AB18" i="9"/>
  <c r="AA18" i="9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B27" i="9"/>
  <c r="AA27" i="9"/>
  <c r="AC42" i="17" l="1"/>
  <c r="AC30" i="17"/>
  <c r="AC15" i="17"/>
  <c r="AP16" i="17"/>
  <c r="AQ19" i="17"/>
  <c r="L44" i="17"/>
  <c r="AP44" i="17" s="1"/>
  <c r="N42" i="17"/>
  <c r="AQ40" i="17"/>
  <c r="AP43" i="17"/>
  <c r="N19" i="17"/>
  <c r="AR19" i="17" s="1"/>
  <c r="L20" i="17"/>
  <c r="AP20" i="17" s="1"/>
  <c r="N16" i="17"/>
  <c r="AC43" i="16"/>
  <c r="AR43" i="16" s="1"/>
  <c r="AA44" i="16"/>
  <c r="AP44" i="16"/>
  <c r="AQ31" i="16"/>
  <c r="AP32" i="16"/>
  <c r="AP20" i="16"/>
  <c r="AP31" i="16"/>
  <c r="N29" i="16"/>
  <c r="N31" i="16"/>
  <c r="AR31" i="16" s="1"/>
  <c r="AQ41" i="15"/>
  <c r="AP44" i="15"/>
  <c r="AC31" i="15"/>
  <c r="AP31" i="15"/>
  <c r="AC19" i="15"/>
  <c r="AA20" i="15"/>
  <c r="AR43" i="15"/>
  <c r="L32" i="15"/>
  <c r="AP32" i="15" s="1"/>
  <c r="N19" i="15"/>
  <c r="L20" i="15"/>
  <c r="AP20" i="15" s="1"/>
  <c r="AC15" i="12"/>
  <c r="AC18" i="9"/>
  <c r="AQ15" i="7"/>
  <c r="AQ41" i="11"/>
  <c r="N40" i="9"/>
  <c r="S44" i="14"/>
  <c r="AN31" i="14"/>
  <c r="AQ29" i="14"/>
  <c r="S32" i="11"/>
  <c r="W20" i="11"/>
  <c r="H44" i="11"/>
  <c r="AH19" i="10"/>
  <c r="U44" i="10"/>
  <c r="AH43" i="10"/>
  <c r="AQ41" i="6"/>
  <c r="AK43" i="6"/>
  <c r="AQ27" i="6"/>
  <c r="AC27" i="6"/>
  <c r="Y32" i="6"/>
  <c r="AC28" i="9"/>
  <c r="AC16" i="9"/>
  <c r="AC41" i="9"/>
  <c r="U32" i="12"/>
  <c r="AC40" i="8"/>
  <c r="AP27" i="8"/>
  <c r="AC18" i="7"/>
  <c r="AP18" i="7"/>
  <c r="AH19" i="7"/>
  <c r="AC30" i="4"/>
  <c r="AO31" i="7"/>
  <c r="Y32" i="7"/>
  <c r="AC27" i="7"/>
  <c r="AC30" i="7"/>
  <c r="AK31" i="7"/>
  <c r="N41" i="14"/>
  <c r="AL19" i="11"/>
  <c r="AO31" i="9"/>
  <c r="AQ42" i="11"/>
  <c r="AC41" i="11"/>
  <c r="AC27" i="11"/>
  <c r="Y32" i="11"/>
  <c r="AC16" i="11"/>
  <c r="N41" i="10"/>
  <c r="F44" i="10"/>
  <c r="N28" i="10"/>
  <c r="N28" i="12"/>
  <c r="N39" i="7"/>
  <c r="AR39" i="7" s="1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AN44" i="8" s="1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J44" i="16" s="1"/>
  <c r="AG43" i="14"/>
  <c r="AC39" i="17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N32" i="15" s="1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AH20" i="6" s="1"/>
  <c r="W20" i="6"/>
  <c r="Y44" i="12"/>
  <c r="AQ42" i="12"/>
  <c r="AI43" i="12"/>
  <c r="AM43" i="12"/>
  <c r="AC29" i="12"/>
  <c r="AI31" i="12"/>
  <c r="AC28" i="12"/>
  <c r="AR28" i="12" s="1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D32" i="16"/>
  <c r="AQ15" i="16"/>
  <c r="AP30" i="15"/>
  <c r="AQ30" i="15"/>
  <c r="N16" i="15"/>
  <c r="AQ18" i="15"/>
  <c r="N40" i="14"/>
  <c r="N27" i="14"/>
  <c r="B32" i="14"/>
  <c r="N32" i="14" s="1"/>
  <c r="F32" i="14"/>
  <c r="AJ32" i="14" s="1"/>
  <c r="N17" i="14"/>
  <c r="D20" i="14"/>
  <c r="N40" i="11"/>
  <c r="N28" i="11"/>
  <c r="AQ30" i="11"/>
  <c r="AO19" i="11"/>
  <c r="N42" i="10"/>
  <c r="J32" i="10"/>
  <c r="D44" i="6"/>
  <c r="B44" i="6"/>
  <c r="AI43" i="6"/>
  <c r="N40" i="6"/>
  <c r="H44" i="6"/>
  <c r="AL44" i="6" s="1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L44" i="11"/>
  <c r="AQ40" i="6"/>
  <c r="AQ41" i="9"/>
  <c r="W44" i="9"/>
  <c r="AQ39" i="7"/>
  <c r="AQ40" i="7"/>
  <c r="AJ43" i="7"/>
  <c r="AN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P42" i="10"/>
  <c r="S44" i="6"/>
  <c r="AH44" i="6" s="1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AN44" i="7" s="1"/>
  <c r="N42" i="15"/>
  <c r="B44" i="15"/>
  <c r="AQ40" i="11"/>
  <c r="N39" i="10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F44" i="9"/>
  <c r="AJ44" i="9" s="1"/>
  <c r="N40" i="8"/>
  <c r="B44" i="8"/>
  <c r="AN43" i="8"/>
  <c r="AP39" i="4"/>
  <c r="H44" i="16"/>
  <c r="AL44" i="16" s="1"/>
  <c r="AQ40" i="14"/>
  <c r="F44" i="11"/>
  <c r="N40" i="10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H32" i="11"/>
  <c r="AL32" i="11" s="1"/>
  <c r="N30" i="10"/>
  <c r="J32" i="6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H32" i="6"/>
  <c r="N30" i="7"/>
  <c r="F32" i="7"/>
  <c r="AJ32" i="7" s="1"/>
  <c r="AQ29" i="4"/>
  <c r="D32" i="4"/>
  <c r="N29" i="14"/>
  <c r="AR29" i="14" s="1"/>
  <c r="D32" i="14"/>
  <c r="AQ30" i="10"/>
  <c r="B32" i="10"/>
  <c r="N27" i="6"/>
  <c r="N29" i="6"/>
  <c r="AM31" i="12"/>
  <c r="H32" i="9"/>
  <c r="N29" i="8"/>
  <c r="AR29" i="8" s="1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F44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Q44" i="7"/>
  <c r="N27" i="4"/>
  <c r="AO31" i="17"/>
  <c r="AC16" i="15"/>
  <c r="AP17" i="14"/>
  <c r="AP42" i="14"/>
  <c r="N42" i="14"/>
  <c r="AR42" i="14" s="1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C39" i="15"/>
  <c r="AP39" i="15"/>
  <c r="B20" i="14"/>
  <c r="AK43" i="11"/>
  <c r="AP41" i="6"/>
  <c r="AQ41" i="12"/>
  <c r="N41" i="12"/>
  <c r="AQ16" i="8"/>
  <c r="N16" i="8"/>
  <c r="AR16" i="8" s="1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AP39" i="8"/>
  <c r="N39" i="8"/>
  <c r="AR39" i="8" s="1"/>
  <c r="D44" i="17"/>
  <c r="AH44" i="17" s="1"/>
  <c r="D44" i="15"/>
  <c r="AN32" i="10"/>
  <c r="AP39" i="10"/>
  <c r="Q44" i="10"/>
  <c r="AQ16" i="12"/>
  <c r="AC16" i="12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H44" i="15"/>
  <c r="N16" i="14"/>
  <c r="N30" i="14"/>
  <c r="D44" i="14"/>
  <c r="AH44" i="14" s="1"/>
  <c r="AP17" i="11"/>
  <c r="AP30" i="11"/>
  <c r="N30" i="11"/>
  <c r="AR30" i="11" s="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H32" i="17"/>
  <c r="N18" i="16"/>
  <c r="D20" i="15"/>
  <c r="H32" i="15"/>
  <c r="AL32" i="15" s="1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P42" i="11"/>
  <c r="N42" i="11"/>
  <c r="U32" i="6"/>
  <c r="AO43" i="9"/>
  <c r="J44" i="9"/>
  <c r="AN44" i="9" s="1"/>
  <c r="AL31" i="8"/>
  <c r="D44" i="16"/>
  <c r="Q44" i="14"/>
  <c r="AP16" i="11"/>
  <c r="N16" i="1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R29" i="12" s="1"/>
  <c r="AF31" i="12"/>
  <c r="AP41" i="12"/>
  <c r="AP27" i="9"/>
  <c r="AP30" i="9"/>
  <c r="AP16" i="8"/>
  <c r="N18" i="8"/>
  <c r="AP30" i="8"/>
  <c r="D32" i="10"/>
  <c r="H44" i="10"/>
  <c r="N16" i="6"/>
  <c r="N30" i="6"/>
  <c r="AR30" i="6" s="1"/>
  <c r="D32" i="12"/>
  <c r="H44" i="12"/>
  <c r="AL44" i="12" s="1"/>
  <c r="AP17" i="9"/>
  <c r="AF31" i="9"/>
  <c r="N27" i="8"/>
  <c r="AR27" i="8" s="1"/>
  <c r="N41" i="8"/>
  <c r="AF43" i="8"/>
  <c r="Q20" i="11"/>
  <c r="N39" i="11"/>
  <c r="N17" i="10"/>
  <c r="AR17" i="10" s="1"/>
  <c r="AF19" i="10"/>
  <c r="F32" i="10"/>
  <c r="J44" i="10"/>
  <c r="AN44" i="10" s="1"/>
  <c r="Q20" i="6"/>
  <c r="N39" i="6"/>
  <c r="N17" i="12"/>
  <c r="AF19" i="12"/>
  <c r="F32" i="12"/>
  <c r="AJ32" i="12" s="1"/>
  <c r="J44" i="12"/>
  <c r="AN44" i="12" s="1"/>
  <c r="D32" i="9"/>
  <c r="AH32" i="9" s="1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C20" i="17" l="1"/>
  <c r="AH20" i="17"/>
  <c r="AN32" i="17"/>
  <c r="AF44" i="16"/>
  <c r="AR41" i="16"/>
  <c r="AR16" i="16"/>
  <c r="AR40" i="16"/>
  <c r="AH32" i="16"/>
  <c r="AL44" i="15"/>
  <c r="AR41" i="15"/>
  <c r="AH32" i="15"/>
  <c r="AR31" i="15"/>
  <c r="AL20" i="15"/>
  <c r="AJ20" i="15"/>
  <c r="AF20" i="15"/>
  <c r="AR16" i="15"/>
  <c r="AN20" i="15"/>
  <c r="AR19" i="15"/>
  <c r="AF44" i="4"/>
  <c r="AR42" i="4"/>
  <c r="AR17" i="4"/>
  <c r="AH32" i="14"/>
  <c r="AR16" i="14"/>
  <c r="AJ44" i="11"/>
  <c r="AR29" i="11"/>
  <c r="AH32" i="11"/>
  <c r="AR27" i="11"/>
  <c r="AJ20" i="10"/>
  <c r="AJ44" i="6"/>
  <c r="AR39" i="6"/>
  <c r="AR27" i="6"/>
  <c r="AN32" i="6"/>
  <c r="AL20" i="6"/>
  <c r="AR41" i="9"/>
  <c r="AR16" i="9"/>
  <c r="AF20" i="9"/>
  <c r="AR42" i="8"/>
  <c r="AR41" i="8"/>
  <c r="AR40" i="8"/>
  <c r="AJ20" i="8"/>
  <c r="AR18" i="8"/>
  <c r="AR28" i="7"/>
  <c r="AR18" i="7"/>
  <c r="AR17" i="7"/>
  <c r="AF20" i="4"/>
  <c r="AR40" i="14"/>
  <c r="AR28" i="10"/>
  <c r="AL44" i="7"/>
  <c r="AR30" i="14"/>
  <c r="AR41" i="11"/>
  <c r="AR42" i="11"/>
  <c r="AJ20" i="11"/>
  <c r="AR18" i="11"/>
  <c r="AF32" i="10"/>
  <c r="AR39" i="10"/>
  <c r="AC44" i="10"/>
  <c r="AH44" i="10"/>
  <c r="AR28" i="6"/>
  <c r="AF32" i="12"/>
  <c r="AR27" i="9"/>
  <c r="AH20" i="9"/>
  <c r="AR17" i="12"/>
  <c r="AF32" i="8"/>
  <c r="AR41" i="7"/>
  <c r="AR30" i="7"/>
  <c r="AC32" i="7"/>
  <c r="AN32" i="7"/>
  <c r="AL32" i="4"/>
  <c r="AH20" i="7"/>
  <c r="AR39" i="4"/>
  <c r="AR17" i="14"/>
  <c r="AN32" i="11"/>
  <c r="AR16" i="11"/>
  <c r="AR41" i="10"/>
  <c r="AH32" i="6"/>
  <c r="AC32" i="11"/>
  <c r="AR28" i="11"/>
  <c r="AR30" i="10"/>
  <c r="AF20" i="10"/>
  <c r="AR18" i="6"/>
  <c r="AR16" i="12"/>
  <c r="AJ20" i="12"/>
  <c r="AL32" i="9"/>
  <c r="AL44" i="8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<sst xmlns="http://schemas.openxmlformats.org/spreadsheetml/2006/main" count="3300" uniqueCount="40">
  <si>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</si>
  <si>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</si>
  <si>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</si>
  <si>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</si>
  <si>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</si>
  <si>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</si>
  <si>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</si>
  <si>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</si>
  <si>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</si>
  <si>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</si>
  <si>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</si>
  <si>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</si>
  <si>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</si>
  <si>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</si>
  <si>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</si>
  <si>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</si>
  <si>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</si>
  <si>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</si>
  <si>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</si>
  <si>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</si>
  <si>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</si>
  <si>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</si>
  <si>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</si>
  <si>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</si>
  <si>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</si>
  <si>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</si>
  <si>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</si>
  <si>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</si>
  <si>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</si>
  <si>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</si>
  <si>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</si>
  <si>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</si>
  <si>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</si>
  <si>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</si>
  <si>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</si>
  <si>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</si>
  <si>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</si>
  <si>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</si>
  <si>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2009 T4</t>
  </si>
  <si>
    <t>Matriz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</si>
</sst>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7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10954363</v>
      </c>
      <c r="C15" s="2"/>
      <c r="D15" s="2">
        <v>2283300</v>
      </c>
      <c r="E15" s="2"/>
      <c r="F15" s="2">
        <v>812700</v>
      </c>
      <c r="G15" s="2"/>
      <c r="H15" s="2">
        <v>6948530</v>
      </c>
      <c r="I15" s="2"/>
      <c r="J15" s="2">
        <v>0</v>
      </c>
      <c r="K15" s="2"/>
      <c r="L15" s="1">
        <f t="shared" ref="L15:M18" si="0">B15+D15+F15+H15+J15</f>
        <v>20998893</v>
      </c>
      <c r="M15" s="14">
        <f t="shared" si="0"/>
        <v>0</v>
      </c>
      <c r="N15" s="12">
        <f>L15+M15</f>
        <v>20998893</v>
      </c>
      <c r="P15" s="3" t="s">
        <v>12</v>
      </c>
      <c r="Q15" s="2">
        <v>2421</v>
      </c>
      <c r="R15" s="2">
        <v>0</v>
      </c>
      <c r="S15" s="2">
        <v>570</v>
      </c>
      <c r="T15" s="2">
        <v>0</v>
      </c>
      <c r="U15" s="2">
        <v>223</v>
      </c>
      <c r="V15" s="2">
        <v>0</v>
      </c>
      <c r="W15" s="2">
        <v>2001</v>
      </c>
      <c r="X15" s="2">
        <v>0</v>
      </c>
      <c r="Y15" s="2">
        <v>346</v>
      </c>
      <c r="Z15" s="2">
        <v>0</v>
      </c>
      <c r="AA15" s="1">
        <f t="shared" ref="AA15:AB18" si="1">Q15+S15+U15+W15+Y15</f>
        <v>5561</v>
      </c>
      <c r="AB15" s="14">
        <f t="shared" si="1"/>
        <v>0</v>
      </c>
      <c r="AC15" s="12">
        <f>AA15+AB15</f>
        <v>5561</v>
      </c>
      <c r="AE15" s="3" t="s">
        <v>12</v>
      </c>
      <c r="AF15" s="2">
        <f t="shared" ref="AF15:AR18" si="2">IFERROR(B15/Q15, "N.A.")</f>
        <v>4524.7265592730273</v>
      </c>
      <c r="AG15" s="2" t="str">
        <f t="shared" si="2"/>
        <v>N.A.</v>
      </c>
      <c r="AH15" s="2">
        <f t="shared" si="2"/>
        <v>4005.7894736842104</v>
      </c>
      <c r="AI15" s="2" t="str">
        <f t="shared" si="2"/>
        <v>N.A.</v>
      </c>
      <c r="AJ15" s="2">
        <f t="shared" si="2"/>
        <v>3644.3946188340806</v>
      </c>
      <c r="AK15" s="2" t="str">
        <f t="shared" si="2"/>
        <v>N.A.</v>
      </c>
      <c r="AL15" s="2">
        <f t="shared" si="2"/>
        <v>3472.5287356321837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3776.1001618413952</v>
      </c>
      <c r="AQ15" s="16" t="str">
        <f t="shared" si="2"/>
        <v>N.A.</v>
      </c>
      <c r="AR15" s="12">
        <f t="shared" si="2"/>
        <v>3776.1001618413952</v>
      </c>
    </row>
    <row r="16" spans="1:44" ht="15" customHeight="1" thickBot="1" x14ac:dyDescent="0.3">
      <c r="A16" s="3" t="s">
        <v>13</v>
      </c>
      <c r="B16" s="2">
        <v>3068670.0000000005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3068670.0000000005</v>
      </c>
      <c r="M16" s="14">
        <f t="shared" si="0"/>
        <v>0</v>
      </c>
      <c r="N16" s="12">
        <f>L16+M16</f>
        <v>3068670.0000000005</v>
      </c>
      <c r="P16" s="3" t="s">
        <v>13</v>
      </c>
      <c r="Q16" s="2">
        <v>1179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1179</v>
      </c>
      <c r="AB16" s="14">
        <f t="shared" si="1"/>
        <v>0</v>
      </c>
      <c r="AC16" s="12">
        <f>AA16+AB16</f>
        <v>1179</v>
      </c>
      <c r="AE16" s="3" t="s">
        <v>13</v>
      </c>
      <c r="AF16" s="2">
        <f t="shared" si="2"/>
        <v>2602.7735368956746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2602.7735368956746</v>
      </c>
      <c r="AQ16" s="16" t="str">
        <f t="shared" si="2"/>
        <v>N.A.</v>
      </c>
      <c r="AR16" s="12">
        <f t="shared" si="2"/>
        <v>2602.7735368956746</v>
      </c>
    </row>
    <row r="17" spans="1:44" ht="15" customHeight="1" thickBot="1" x14ac:dyDescent="0.3">
      <c r="A17" s="3" t="s">
        <v>14</v>
      </c>
      <c r="B17" s="2">
        <v>19364606</v>
      </c>
      <c r="C17" s="2">
        <v>65988374.000000007</v>
      </c>
      <c r="D17" s="2">
        <v>2052000</v>
      </c>
      <c r="E17" s="2">
        <v>540000</v>
      </c>
      <c r="F17" s="2"/>
      <c r="G17" s="2">
        <v>4066500</v>
      </c>
      <c r="H17" s="2"/>
      <c r="I17" s="2">
        <v>3172000</v>
      </c>
      <c r="J17" s="2">
        <v>0</v>
      </c>
      <c r="K17" s="2"/>
      <c r="L17" s="1">
        <f t="shared" si="0"/>
        <v>21416606</v>
      </c>
      <c r="M17" s="14">
        <f t="shared" si="0"/>
        <v>73766874</v>
      </c>
      <c r="N17" s="12">
        <f>L17+M17</f>
        <v>95183480</v>
      </c>
      <c r="P17" s="3" t="s">
        <v>14</v>
      </c>
      <c r="Q17" s="2">
        <v>3518</v>
      </c>
      <c r="R17" s="2">
        <v>11265</v>
      </c>
      <c r="S17" s="2">
        <v>280</v>
      </c>
      <c r="T17" s="2">
        <v>54</v>
      </c>
      <c r="U17" s="2">
        <v>0</v>
      </c>
      <c r="V17" s="2">
        <v>540</v>
      </c>
      <c r="W17" s="2">
        <v>0</v>
      </c>
      <c r="X17" s="2">
        <v>365</v>
      </c>
      <c r="Y17" s="2">
        <v>452</v>
      </c>
      <c r="Z17" s="2">
        <v>0</v>
      </c>
      <c r="AA17" s="1">
        <f t="shared" si="1"/>
        <v>4250</v>
      </c>
      <c r="AB17" s="14">
        <f t="shared" si="1"/>
        <v>12224</v>
      </c>
      <c r="AC17" s="12">
        <f>AA17+AB17</f>
        <v>16474</v>
      </c>
      <c r="AE17" s="3" t="s">
        <v>14</v>
      </c>
      <c r="AF17" s="2">
        <f t="shared" si="2"/>
        <v>5504.4360432063677</v>
      </c>
      <c r="AG17" s="2">
        <f t="shared" si="2"/>
        <v>5857.8228140257443</v>
      </c>
      <c r="AH17" s="2">
        <f t="shared" si="2"/>
        <v>7328.5714285714284</v>
      </c>
      <c r="AI17" s="2">
        <f t="shared" si="2"/>
        <v>10000</v>
      </c>
      <c r="AJ17" s="2" t="str">
        <f t="shared" si="2"/>
        <v>N.A.</v>
      </c>
      <c r="AK17" s="2">
        <f t="shared" si="2"/>
        <v>7530.5555555555557</v>
      </c>
      <c r="AL17" s="2" t="str">
        <f t="shared" si="2"/>
        <v>N.A.</v>
      </c>
      <c r="AM17" s="2">
        <f t="shared" si="2"/>
        <v>8690.4109589041091</v>
      </c>
      <c r="AN17" s="2">
        <f t="shared" si="2"/>
        <v>0</v>
      </c>
      <c r="AO17" s="2" t="str">
        <f t="shared" si="2"/>
        <v>N.A.</v>
      </c>
      <c r="AP17" s="15">
        <f t="shared" si="2"/>
        <v>5039.2014117647059</v>
      </c>
      <c r="AQ17" s="16">
        <f t="shared" si="2"/>
        <v>6034.59375</v>
      </c>
      <c r="AR17" s="12">
        <f t="shared" si="2"/>
        <v>5777.800169964793</v>
      </c>
    </row>
    <row r="18" spans="1:44" ht="15" customHeight="1" thickBot="1" x14ac:dyDescent="0.3">
      <c r="A18" s="3" t="s">
        <v>15</v>
      </c>
      <c r="B18" s="2">
        <v>798080</v>
      </c>
      <c r="C18" s="2"/>
      <c r="D18" s="2">
        <v>149640</v>
      </c>
      <c r="E18" s="2"/>
      <c r="F18" s="2"/>
      <c r="G18" s="2"/>
      <c r="H18" s="2"/>
      <c r="I18" s="2"/>
      <c r="J18" s="2"/>
      <c r="K18" s="2"/>
      <c r="L18" s="1">
        <f t="shared" si="0"/>
        <v>947720</v>
      </c>
      <c r="M18" s="14">
        <f t="shared" si="0"/>
        <v>0</v>
      </c>
      <c r="N18" s="12">
        <f>L18+M18</f>
        <v>947720</v>
      </c>
      <c r="P18" s="3" t="s">
        <v>15</v>
      </c>
      <c r="Q18" s="2">
        <v>232</v>
      </c>
      <c r="R18" s="2">
        <v>0</v>
      </c>
      <c r="S18" s="2">
        <v>116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348</v>
      </c>
      <c r="AB18" s="14">
        <f t="shared" si="1"/>
        <v>0</v>
      </c>
      <c r="AC18" s="18">
        <f>AA18+AB18</f>
        <v>348</v>
      </c>
      <c r="AE18" s="3" t="s">
        <v>15</v>
      </c>
      <c r="AF18" s="2">
        <f t="shared" si="2"/>
        <v>3440</v>
      </c>
      <c r="AG18" s="2" t="str">
        <f t="shared" si="2"/>
        <v>N.A.</v>
      </c>
      <c r="AH18" s="2">
        <f t="shared" si="2"/>
        <v>1290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2723.3333333333335</v>
      </c>
      <c r="AQ18" s="16" t="str">
        <f t="shared" si="2"/>
        <v>N.A.</v>
      </c>
      <c r="AR18" s="12">
        <f t="shared" si="2"/>
        <v>2723.3333333333335</v>
      </c>
    </row>
    <row r="19" spans="1:44" ht="15" customHeight="1" thickBot="1" x14ac:dyDescent="0.3">
      <c r="A19" s="4" t="s">
        <v>16</v>
      </c>
      <c r="B19" s="2">
        <v>34185718.999999993</v>
      </c>
      <c r="C19" s="2">
        <v>65988374.000000007</v>
      </c>
      <c r="D19" s="2">
        <v>4484939.9999999991</v>
      </c>
      <c r="E19" s="2">
        <v>540000</v>
      </c>
      <c r="F19" s="2">
        <v>812700</v>
      </c>
      <c r="G19" s="2">
        <v>4066500</v>
      </c>
      <c r="H19" s="2">
        <v>6948530</v>
      </c>
      <c r="I19" s="2">
        <v>3172000</v>
      </c>
      <c r="J19" s="2">
        <v>0</v>
      </c>
      <c r="K19" s="2"/>
      <c r="L19" s="1">
        <f t="shared" ref="L19" si="3">B19+D19+F19+H19+J19</f>
        <v>46431888.999999993</v>
      </c>
      <c r="M19" s="14">
        <f t="shared" ref="M19" si="4">C19+E19+G19+I19+K19</f>
        <v>73766874</v>
      </c>
      <c r="N19" s="18">
        <f>L19+M19</f>
        <v>120198763</v>
      </c>
      <c r="P19" s="4" t="s">
        <v>16</v>
      </c>
      <c r="Q19" s="2">
        <v>7350</v>
      </c>
      <c r="R19" s="2">
        <v>11265</v>
      </c>
      <c r="S19" s="2">
        <v>966</v>
      </c>
      <c r="T19" s="2">
        <v>54</v>
      </c>
      <c r="U19" s="2">
        <v>223</v>
      </c>
      <c r="V19" s="2">
        <v>540</v>
      </c>
      <c r="W19" s="2">
        <v>2001</v>
      </c>
      <c r="X19" s="2">
        <v>365</v>
      </c>
      <c r="Y19" s="2">
        <v>798</v>
      </c>
      <c r="Z19" s="2">
        <v>0</v>
      </c>
      <c r="AA19" s="1">
        <f t="shared" ref="AA19" si="5">Q19+S19+U19+W19+Y19</f>
        <v>11338</v>
      </c>
      <c r="AB19" s="14">
        <f t="shared" ref="AB19" si="6">R19+T19+V19+X19+Z19</f>
        <v>12224</v>
      </c>
      <c r="AC19" s="12">
        <f>AA19+AB19</f>
        <v>23562</v>
      </c>
      <c r="AE19" s="4" t="s">
        <v>16</v>
      </c>
      <c r="AF19" s="2">
        <f t="shared" ref="AF19:AO19" si="7">IFERROR(B19/Q19, "N.A.")</f>
        <v>4651.1182312925157</v>
      </c>
      <c r="AG19" s="2">
        <f t="shared" si="7"/>
        <v>5857.8228140257443</v>
      </c>
      <c r="AH19" s="2">
        <f t="shared" si="7"/>
        <v>4642.7950310558999</v>
      </c>
      <c r="AI19" s="2">
        <f t="shared" si="7"/>
        <v>10000</v>
      </c>
      <c r="AJ19" s="2">
        <f t="shared" si="7"/>
        <v>3644.3946188340806</v>
      </c>
      <c r="AK19" s="2">
        <f t="shared" si="7"/>
        <v>7530.5555555555557</v>
      </c>
      <c r="AL19" s="2">
        <f t="shared" si="7"/>
        <v>3472.5287356321837</v>
      </c>
      <c r="AM19" s="2">
        <f t="shared" si="7"/>
        <v>8690.4109589041091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4095.2451049567817</v>
      </c>
      <c r="AQ19" s="16">
        <f t="shared" ref="AQ19" si="9">IFERROR(M19/AB19, "N.A.")</f>
        <v>6034.59375</v>
      </c>
      <c r="AR19" s="12">
        <f t="shared" ref="AR19" si="10">IFERROR(N19/AC19, "N.A.")</f>
        <v>5101.3820134114249</v>
      </c>
    </row>
    <row r="20" spans="1:44" ht="15" customHeight="1" thickBot="1" x14ac:dyDescent="0.3">
      <c r="A20" s="5" t="s">
        <v>0</v>
      </c>
      <c r="B20" s="48">
        <f>B19+C19</f>
        <v>100174093</v>
      </c>
      <c r="C20" s="49"/>
      <c r="D20" s="48">
        <f>D19+E19</f>
        <v>5024939.9999999991</v>
      </c>
      <c r="E20" s="49"/>
      <c r="F20" s="48">
        <f>F19+G19</f>
        <v>4879200</v>
      </c>
      <c r="G20" s="49"/>
      <c r="H20" s="48">
        <f>H19+I19</f>
        <v>10120530</v>
      </c>
      <c r="I20" s="49"/>
      <c r="J20" s="48">
        <f>J19+K19</f>
        <v>0</v>
      </c>
      <c r="K20" s="49"/>
      <c r="L20" s="48">
        <f>L19+M19</f>
        <v>120198763</v>
      </c>
      <c r="M20" s="50"/>
      <c r="N20" s="19">
        <f>B20+D20+F20+H20+J20</f>
        <v>120198763</v>
      </c>
      <c r="P20" s="5" t="s">
        <v>0</v>
      </c>
      <c r="Q20" s="48">
        <f>Q19+R19</f>
        <v>18615</v>
      </c>
      <c r="R20" s="49"/>
      <c r="S20" s="48">
        <f>S19+T19</f>
        <v>1020</v>
      </c>
      <c r="T20" s="49"/>
      <c r="U20" s="48">
        <f>U19+V19</f>
        <v>763</v>
      </c>
      <c r="V20" s="49"/>
      <c r="W20" s="48">
        <f>W19+X19</f>
        <v>2366</v>
      </c>
      <c r="X20" s="49"/>
      <c r="Y20" s="48">
        <f>Y19+Z19</f>
        <v>798</v>
      </c>
      <c r="Z20" s="49"/>
      <c r="AA20" s="48">
        <f>AA19+AB19</f>
        <v>23562</v>
      </c>
      <c r="AB20" s="49"/>
      <c r="AC20" s="20">
        <f>Q20+S20+U20+W20+Y20</f>
        <v>23562</v>
      </c>
      <c r="AE20" s="5" t="s">
        <v>0</v>
      </c>
      <c r="AF20" s="28">
        <f>IFERROR(B20/Q20,"N.A.")</f>
        <v>5381.364114961053</v>
      </c>
      <c r="AG20" s="29"/>
      <c r="AH20" s="28">
        <f>IFERROR(D20/S20,"N.A.")</f>
        <v>4926.4117647058811</v>
      </c>
      <c r="AI20" s="29"/>
      <c r="AJ20" s="28">
        <f>IFERROR(F20/U20,"N.A.")</f>
        <v>6394.7575360419396</v>
      </c>
      <c r="AK20" s="29"/>
      <c r="AL20" s="28">
        <f>IFERROR(H20/W20,"N.A.")</f>
        <v>4277.4852071005917</v>
      </c>
      <c r="AM20" s="29"/>
      <c r="AN20" s="28">
        <f>IFERROR(J20/Y20,"N.A.")</f>
        <v>0</v>
      </c>
      <c r="AO20" s="29"/>
      <c r="AP20" s="28">
        <f>IFERROR(L20/AA20,"N.A.")</f>
        <v>5101.3820134114249</v>
      </c>
      <c r="AQ20" s="29"/>
      <c r="AR20" s="17">
        <f>IFERROR(N20/AC20, "N.A.")</f>
        <v>5101.3820134114249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10954363</v>
      </c>
      <c r="C27" s="2"/>
      <c r="D27" s="2">
        <v>2012400</v>
      </c>
      <c r="E27" s="2"/>
      <c r="F27" s="2">
        <v>812700</v>
      </c>
      <c r="G27" s="2"/>
      <c r="H27" s="2">
        <v>4419320</v>
      </c>
      <c r="I27" s="2"/>
      <c r="J27" s="2">
        <v>0</v>
      </c>
      <c r="K27" s="2"/>
      <c r="L27" s="1">
        <f t="shared" ref="L27:M30" si="11">B27+D27+F27+H27+J27</f>
        <v>18198783</v>
      </c>
      <c r="M27" s="14">
        <f t="shared" si="11"/>
        <v>0</v>
      </c>
      <c r="N27" s="12">
        <f>L27+M27</f>
        <v>18198783</v>
      </c>
      <c r="P27" s="3" t="s">
        <v>12</v>
      </c>
      <c r="Q27" s="2">
        <v>2421</v>
      </c>
      <c r="R27" s="2">
        <v>0</v>
      </c>
      <c r="S27" s="2">
        <v>444</v>
      </c>
      <c r="T27" s="2">
        <v>0</v>
      </c>
      <c r="U27" s="2">
        <v>223</v>
      </c>
      <c r="V27" s="2">
        <v>0</v>
      </c>
      <c r="W27" s="2">
        <v>1116</v>
      </c>
      <c r="X27" s="2">
        <v>0</v>
      </c>
      <c r="Y27" s="2">
        <v>249</v>
      </c>
      <c r="Z27" s="2">
        <v>0</v>
      </c>
      <c r="AA27" s="1">
        <f t="shared" ref="AA27:AB30" si="12">Q27+S27+U27+W27+Y27</f>
        <v>4453</v>
      </c>
      <c r="AB27" s="14">
        <f t="shared" si="12"/>
        <v>0</v>
      </c>
      <c r="AC27" s="12">
        <f>AA27+AB27</f>
        <v>4453</v>
      </c>
      <c r="AE27" s="3" t="s">
        <v>12</v>
      </c>
      <c r="AF27" s="2">
        <f t="shared" ref="AF27:AR30" si="13">IFERROR(B27/Q27, "N.A.")</f>
        <v>4524.7265592730273</v>
      </c>
      <c r="AG27" s="2" t="str">
        <f t="shared" si="13"/>
        <v>N.A.</v>
      </c>
      <c r="AH27" s="2">
        <f t="shared" si="13"/>
        <v>4532.4324324324325</v>
      </c>
      <c r="AI27" s="2" t="str">
        <f t="shared" si="13"/>
        <v>N.A.</v>
      </c>
      <c r="AJ27" s="2">
        <f t="shared" si="13"/>
        <v>3644.3946188340806</v>
      </c>
      <c r="AK27" s="2" t="str">
        <f t="shared" si="13"/>
        <v>N.A.</v>
      </c>
      <c r="AL27" s="2">
        <f t="shared" si="13"/>
        <v>3959.9641577060934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4086.8589714799014</v>
      </c>
      <c r="AQ27" s="16" t="str">
        <f t="shared" si="13"/>
        <v>N.A.</v>
      </c>
      <c r="AR27" s="12">
        <f t="shared" si="13"/>
        <v>4086.8589714799014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15996676</v>
      </c>
      <c r="C29" s="2">
        <v>46136564.000000007</v>
      </c>
      <c r="D29" s="2">
        <v>1296000</v>
      </c>
      <c r="E29" s="2">
        <v>540000</v>
      </c>
      <c r="F29" s="2"/>
      <c r="G29" s="2">
        <v>1196100</v>
      </c>
      <c r="H29" s="2"/>
      <c r="I29" s="2">
        <v>3172000</v>
      </c>
      <c r="J29" s="2">
        <v>0</v>
      </c>
      <c r="K29" s="2"/>
      <c r="L29" s="1">
        <f t="shared" si="11"/>
        <v>17292676</v>
      </c>
      <c r="M29" s="14">
        <f t="shared" si="11"/>
        <v>51044664.000000007</v>
      </c>
      <c r="N29" s="12">
        <f>L29+M29</f>
        <v>68337340</v>
      </c>
      <c r="P29" s="3" t="s">
        <v>14</v>
      </c>
      <c r="Q29" s="2">
        <v>2147</v>
      </c>
      <c r="R29" s="2">
        <v>7239</v>
      </c>
      <c r="S29" s="2">
        <v>54</v>
      </c>
      <c r="T29" s="2">
        <v>54</v>
      </c>
      <c r="U29" s="2">
        <v>0</v>
      </c>
      <c r="V29" s="2">
        <v>208</v>
      </c>
      <c r="W29" s="2">
        <v>0</v>
      </c>
      <c r="X29" s="2">
        <v>365</v>
      </c>
      <c r="Y29" s="2">
        <v>200</v>
      </c>
      <c r="Z29" s="2">
        <v>0</v>
      </c>
      <c r="AA29" s="1">
        <f t="shared" si="12"/>
        <v>2401</v>
      </c>
      <c r="AB29" s="14">
        <f t="shared" si="12"/>
        <v>7866</v>
      </c>
      <c r="AC29" s="12">
        <f>AA29+AB29</f>
        <v>10267</v>
      </c>
      <c r="AE29" s="3" t="s">
        <v>14</v>
      </c>
      <c r="AF29" s="2">
        <f t="shared" si="13"/>
        <v>7450.7107591988824</v>
      </c>
      <c r="AG29" s="2">
        <f t="shared" si="13"/>
        <v>6373.3338858958432</v>
      </c>
      <c r="AH29" s="2">
        <f t="shared" si="13"/>
        <v>24000</v>
      </c>
      <c r="AI29" s="2">
        <f t="shared" si="13"/>
        <v>10000</v>
      </c>
      <c r="AJ29" s="2" t="str">
        <f t="shared" si="13"/>
        <v>N.A.</v>
      </c>
      <c r="AK29" s="2">
        <f t="shared" si="13"/>
        <v>5750.4807692307695</v>
      </c>
      <c r="AL29" s="2" t="str">
        <f t="shared" si="13"/>
        <v>N.A.</v>
      </c>
      <c r="AM29" s="2">
        <f t="shared" si="13"/>
        <v>8690.4109589041091</v>
      </c>
      <c r="AN29" s="2">
        <f t="shared" si="13"/>
        <v>0</v>
      </c>
      <c r="AO29" s="2" t="str">
        <f t="shared" si="13"/>
        <v>N.A.</v>
      </c>
      <c r="AP29" s="15">
        <f t="shared" si="13"/>
        <v>7202.28071636818</v>
      </c>
      <c r="AQ29" s="16">
        <f t="shared" si="13"/>
        <v>6489.2784134248677</v>
      </c>
      <c r="AR29" s="12">
        <f t="shared" si="13"/>
        <v>6656.018311093796</v>
      </c>
    </row>
    <row r="30" spans="1:44" ht="15" customHeight="1" thickBot="1" x14ac:dyDescent="0.3">
      <c r="A30" s="3" t="s">
        <v>15</v>
      </c>
      <c r="B30" s="2">
        <v>798080</v>
      </c>
      <c r="C30" s="2"/>
      <c r="D30" s="2">
        <v>149640</v>
      </c>
      <c r="E30" s="2"/>
      <c r="F30" s="2"/>
      <c r="G30" s="2"/>
      <c r="H30" s="2"/>
      <c r="I30" s="2"/>
      <c r="J30" s="2"/>
      <c r="K30" s="2"/>
      <c r="L30" s="1">
        <f t="shared" si="11"/>
        <v>947720</v>
      </c>
      <c r="M30" s="14">
        <f t="shared" si="11"/>
        <v>0</v>
      </c>
      <c r="N30" s="12">
        <f>L30+M30</f>
        <v>947720</v>
      </c>
      <c r="P30" s="3" t="s">
        <v>15</v>
      </c>
      <c r="Q30" s="2">
        <v>232</v>
      </c>
      <c r="R30" s="2">
        <v>0</v>
      </c>
      <c r="S30" s="2">
        <v>116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348</v>
      </c>
      <c r="AB30" s="14">
        <f t="shared" si="12"/>
        <v>0</v>
      </c>
      <c r="AC30" s="18">
        <f>AA30+AB30</f>
        <v>348</v>
      </c>
      <c r="AE30" s="3" t="s">
        <v>15</v>
      </c>
      <c r="AF30" s="2">
        <f t="shared" si="13"/>
        <v>3440</v>
      </c>
      <c r="AG30" s="2" t="str">
        <f t="shared" si="13"/>
        <v>N.A.</v>
      </c>
      <c r="AH30" s="2">
        <f t="shared" si="13"/>
        <v>1290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2723.3333333333335</v>
      </c>
      <c r="AQ30" s="16" t="str">
        <f t="shared" si="13"/>
        <v>N.A.</v>
      </c>
      <c r="AR30" s="12">
        <f t="shared" si="13"/>
        <v>2723.3333333333335</v>
      </c>
    </row>
    <row r="31" spans="1:44" ht="15" customHeight="1" thickBot="1" x14ac:dyDescent="0.3">
      <c r="A31" s="4" t="s">
        <v>16</v>
      </c>
      <c r="B31" s="2">
        <v>27749118.999999993</v>
      </c>
      <c r="C31" s="2">
        <v>46136564.000000007</v>
      </c>
      <c r="D31" s="2">
        <v>3458040.0000000005</v>
      </c>
      <c r="E31" s="2">
        <v>540000</v>
      </c>
      <c r="F31" s="2">
        <v>812700</v>
      </c>
      <c r="G31" s="2">
        <v>1196100</v>
      </c>
      <c r="H31" s="2">
        <v>4419320</v>
      </c>
      <c r="I31" s="2">
        <v>3172000</v>
      </c>
      <c r="J31" s="2">
        <v>0</v>
      </c>
      <c r="K31" s="2"/>
      <c r="L31" s="1">
        <f t="shared" ref="L31" si="14">B31+D31+F31+H31+J31</f>
        <v>36439178.999999993</v>
      </c>
      <c r="M31" s="14">
        <f t="shared" ref="M31" si="15">C31+E31+G31+I31+K31</f>
        <v>51044664.000000007</v>
      </c>
      <c r="N31" s="18">
        <f>L31+M31</f>
        <v>87483843</v>
      </c>
      <c r="P31" s="4" t="s">
        <v>16</v>
      </c>
      <c r="Q31" s="2">
        <v>4800</v>
      </c>
      <c r="R31" s="2">
        <v>7239</v>
      </c>
      <c r="S31" s="2">
        <v>614</v>
      </c>
      <c r="T31" s="2">
        <v>54</v>
      </c>
      <c r="U31" s="2">
        <v>223</v>
      </c>
      <c r="V31" s="2">
        <v>208</v>
      </c>
      <c r="W31" s="2">
        <v>1116</v>
      </c>
      <c r="X31" s="2">
        <v>365</v>
      </c>
      <c r="Y31" s="2">
        <v>449</v>
      </c>
      <c r="Z31" s="2">
        <v>0</v>
      </c>
      <c r="AA31" s="1">
        <f t="shared" ref="AA31" si="16">Q31+S31+U31+W31+Y31</f>
        <v>7202</v>
      </c>
      <c r="AB31" s="14">
        <f t="shared" ref="AB31" si="17">R31+T31+V31+X31+Z31</f>
        <v>7866</v>
      </c>
      <c r="AC31" s="12">
        <f>AA31+AB31</f>
        <v>15068</v>
      </c>
      <c r="AE31" s="4" t="s">
        <v>16</v>
      </c>
      <c r="AF31" s="2">
        <f t="shared" ref="AF31:AO31" si="18">IFERROR(B31/Q31, "N.A.")</f>
        <v>5781.0664583333319</v>
      </c>
      <c r="AG31" s="2">
        <f t="shared" si="18"/>
        <v>6373.3338858958432</v>
      </c>
      <c r="AH31" s="2">
        <f t="shared" si="18"/>
        <v>5631.98697068404</v>
      </c>
      <c r="AI31" s="2">
        <f t="shared" si="18"/>
        <v>10000</v>
      </c>
      <c r="AJ31" s="2">
        <f t="shared" si="18"/>
        <v>3644.3946188340806</v>
      </c>
      <c r="AK31" s="2">
        <f t="shared" si="18"/>
        <v>5750.4807692307695</v>
      </c>
      <c r="AL31" s="2">
        <f t="shared" si="18"/>
        <v>3959.9641577060934</v>
      </c>
      <c r="AM31" s="2">
        <f t="shared" si="18"/>
        <v>8690.4109589041091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5059.5916412107736</v>
      </c>
      <c r="AQ31" s="16">
        <f t="shared" ref="AQ31" si="20">IFERROR(M31/AB31, "N.A.")</f>
        <v>6489.2784134248677</v>
      </c>
      <c r="AR31" s="12">
        <f t="shared" ref="AR31" si="21">IFERROR(N31/AC31, "N.A.")</f>
        <v>5805.9359569949565</v>
      </c>
    </row>
    <row r="32" spans="1:44" ht="15" customHeight="1" thickBot="1" x14ac:dyDescent="0.3">
      <c r="A32" s="5" t="s">
        <v>0</v>
      </c>
      <c r="B32" s="48">
        <f>B31+C31</f>
        <v>73885683</v>
      </c>
      <c r="C32" s="49"/>
      <c r="D32" s="48">
        <f>D31+E31</f>
        <v>3998040.0000000005</v>
      </c>
      <c r="E32" s="49"/>
      <c r="F32" s="48">
        <f>F31+G31</f>
        <v>2008800</v>
      </c>
      <c r="G32" s="49"/>
      <c r="H32" s="48">
        <f>H31+I31</f>
        <v>7591320</v>
      </c>
      <c r="I32" s="49"/>
      <c r="J32" s="48">
        <f>J31+K31</f>
        <v>0</v>
      </c>
      <c r="K32" s="49"/>
      <c r="L32" s="48">
        <f>L31+M31</f>
        <v>87483843</v>
      </c>
      <c r="M32" s="50"/>
      <c r="N32" s="19">
        <f>B32+D32+F32+H32+J32</f>
        <v>87483843</v>
      </c>
      <c r="P32" s="5" t="s">
        <v>0</v>
      </c>
      <c r="Q32" s="48">
        <f>Q31+R31</f>
        <v>12039</v>
      </c>
      <c r="R32" s="49"/>
      <c r="S32" s="48">
        <f>S31+T31</f>
        <v>668</v>
      </c>
      <c r="T32" s="49"/>
      <c r="U32" s="48">
        <f>U31+V31</f>
        <v>431</v>
      </c>
      <c r="V32" s="49"/>
      <c r="W32" s="48">
        <f>W31+X31</f>
        <v>1481</v>
      </c>
      <c r="X32" s="49"/>
      <c r="Y32" s="48">
        <f>Y31+Z31</f>
        <v>449</v>
      </c>
      <c r="Z32" s="49"/>
      <c r="AA32" s="48">
        <f>AA31+AB31</f>
        <v>15068</v>
      </c>
      <c r="AB32" s="49"/>
      <c r="AC32" s="20">
        <f>Q32+S32+U32+W32+Y32</f>
        <v>15068</v>
      </c>
      <c r="AE32" s="5" t="s">
        <v>0</v>
      </c>
      <c r="AF32" s="28">
        <f>IFERROR(B32/Q32,"N.A.")</f>
        <v>6137.1943683030149</v>
      </c>
      <c r="AG32" s="29"/>
      <c r="AH32" s="28">
        <f>IFERROR(D32/S32,"N.A.")</f>
        <v>5985.0898203592824</v>
      </c>
      <c r="AI32" s="29"/>
      <c r="AJ32" s="28">
        <f>IFERROR(F32/U32,"N.A.")</f>
        <v>4660.7888631090491</v>
      </c>
      <c r="AK32" s="29"/>
      <c r="AL32" s="28">
        <f>IFERROR(H32/W32,"N.A.")</f>
        <v>5125.8068872383528</v>
      </c>
      <c r="AM32" s="29"/>
      <c r="AN32" s="28">
        <f>IFERROR(J32/Y32,"N.A.")</f>
        <v>0</v>
      </c>
      <c r="AO32" s="29"/>
      <c r="AP32" s="28">
        <f>IFERROR(L32/AA32,"N.A.")</f>
        <v>5805.9359569949565</v>
      </c>
      <c r="AQ32" s="29"/>
      <c r="AR32" s="17">
        <f>IFERROR(N32/AC32, "N.A.")</f>
        <v>5805.9359569949565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>
        <v>270900</v>
      </c>
      <c r="E39" s="2"/>
      <c r="F39" s="2"/>
      <c r="G39" s="2"/>
      <c r="H39" s="2">
        <v>2529210.0000000005</v>
      </c>
      <c r="I39" s="2"/>
      <c r="J39" s="2">
        <v>0</v>
      </c>
      <c r="K39" s="2"/>
      <c r="L39" s="1">
        <f t="shared" ref="L39:M42" si="22">B39+D39+F39+H39+J39</f>
        <v>2800110.0000000005</v>
      </c>
      <c r="M39" s="14">
        <f t="shared" si="22"/>
        <v>0</v>
      </c>
      <c r="N39" s="12">
        <f>L39+M39</f>
        <v>2800110.0000000005</v>
      </c>
      <c r="P39" s="3" t="s">
        <v>12</v>
      </c>
      <c r="Q39" s="2">
        <v>0</v>
      </c>
      <c r="R39" s="2">
        <v>0</v>
      </c>
      <c r="S39" s="2">
        <v>126</v>
      </c>
      <c r="T39" s="2">
        <v>0</v>
      </c>
      <c r="U39" s="2">
        <v>0</v>
      </c>
      <c r="V39" s="2">
        <v>0</v>
      </c>
      <c r="W39" s="2">
        <v>885</v>
      </c>
      <c r="X39" s="2">
        <v>0</v>
      </c>
      <c r="Y39" s="2">
        <v>97</v>
      </c>
      <c r="Z39" s="2">
        <v>0</v>
      </c>
      <c r="AA39" s="1">
        <f t="shared" ref="AA39:AB42" si="23">Q39+S39+U39+W39+Y39</f>
        <v>1108</v>
      </c>
      <c r="AB39" s="14">
        <f t="shared" si="23"/>
        <v>0</v>
      </c>
      <c r="AC39" s="12">
        <f>AA39+AB39</f>
        <v>1108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>
        <f t="shared" si="24"/>
        <v>2150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2857.8644067796617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2527.1750902527078</v>
      </c>
      <c r="AQ39" s="16" t="str">
        <f t="shared" si="24"/>
        <v>N.A.</v>
      </c>
      <c r="AR39" s="12">
        <f t="shared" si="24"/>
        <v>2527.1750902527078</v>
      </c>
    </row>
    <row r="40" spans="1:44" ht="15" customHeight="1" thickBot="1" x14ac:dyDescent="0.3">
      <c r="A40" s="3" t="s">
        <v>13</v>
      </c>
      <c r="B40" s="2">
        <v>3068670.0000000005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3068670.0000000005</v>
      </c>
      <c r="M40" s="14">
        <f t="shared" si="22"/>
        <v>0</v>
      </c>
      <c r="N40" s="12">
        <f>L40+M40</f>
        <v>3068670.0000000005</v>
      </c>
      <c r="P40" s="3" t="s">
        <v>13</v>
      </c>
      <c r="Q40" s="2">
        <v>1179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1179</v>
      </c>
      <c r="AB40" s="14">
        <f t="shared" si="23"/>
        <v>0</v>
      </c>
      <c r="AC40" s="12">
        <f>AA40+AB40</f>
        <v>1179</v>
      </c>
      <c r="AE40" s="3" t="s">
        <v>13</v>
      </c>
      <c r="AF40" s="2">
        <f t="shared" si="24"/>
        <v>2602.7735368956746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2602.7735368956746</v>
      </c>
      <c r="AQ40" s="16" t="str">
        <f t="shared" si="24"/>
        <v>N.A.</v>
      </c>
      <c r="AR40" s="12">
        <f t="shared" si="24"/>
        <v>2602.7735368956746</v>
      </c>
    </row>
    <row r="41" spans="1:44" ht="15" customHeight="1" thickBot="1" x14ac:dyDescent="0.3">
      <c r="A41" s="3" t="s">
        <v>14</v>
      </c>
      <c r="B41" s="2">
        <v>3367930</v>
      </c>
      <c r="C41" s="2">
        <v>19851809.999999993</v>
      </c>
      <c r="D41" s="2">
        <v>756000</v>
      </c>
      <c r="E41" s="2"/>
      <c r="F41" s="2"/>
      <c r="G41" s="2">
        <v>2870400.0000000005</v>
      </c>
      <c r="H41" s="2"/>
      <c r="I41" s="2"/>
      <c r="J41" s="2">
        <v>0</v>
      </c>
      <c r="K41" s="2"/>
      <c r="L41" s="1">
        <f t="shared" si="22"/>
        <v>4123930</v>
      </c>
      <c r="M41" s="14">
        <f t="shared" si="22"/>
        <v>22722209.999999993</v>
      </c>
      <c r="N41" s="12">
        <f>L41+M41</f>
        <v>26846139.999999993</v>
      </c>
      <c r="P41" s="3" t="s">
        <v>14</v>
      </c>
      <c r="Q41" s="2">
        <v>1371</v>
      </c>
      <c r="R41" s="2">
        <v>4026</v>
      </c>
      <c r="S41" s="2">
        <v>226</v>
      </c>
      <c r="T41" s="2">
        <v>0</v>
      </c>
      <c r="U41" s="2">
        <v>0</v>
      </c>
      <c r="V41" s="2">
        <v>332</v>
      </c>
      <c r="W41" s="2">
        <v>0</v>
      </c>
      <c r="X41" s="2">
        <v>0</v>
      </c>
      <c r="Y41" s="2">
        <v>252</v>
      </c>
      <c r="Z41" s="2">
        <v>0</v>
      </c>
      <c r="AA41" s="1">
        <f t="shared" si="23"/>
        <v>1849</v>
      </c>
      <c r="AB41" s="14">
        <f t="shared" si="23"/>
        <v>4358</v>
      </c>
      <c r="AC41" s="12">
        <f>AA41+AB41</f>
        <v>6207</v>
      </c>
      <c r="AE41" s="3" t="s">
        <v>14</v>
      </c>
      <c r="AF41" s="2">
        <f t="shared" si="24"/>
        <v>2456.5499635302699</v>
      </c>
      <c r="AG41" s="2">
        <f t="shared" si="24"/>
        <v>4930.9016393442607</v>
      </c>
      <c r="AH41" s="2">
        <f t="shared" si="24"/>
        <v>3345.1327433628317</v>
      </c>
      <c r="AI41" s="2" t="str">
        <f t="shared" si="24"/>
        <v>N.A.</v>
      </c>
      <c r="AJ41" s="2" t="str">
        <f t="shared" si="24"/>
        <v>N.A.</v>
      </c>
      <c r="AK41" s="2">
        <f t="shared" si="24"/>
        <v>8645.7831325301213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2230.3569497025419</v>
      </c>
      <c r="AQ41" s="16">
        <f t="shared" si="24"/>
        <v>5213.9077558513063</v>
      </c>
      <c r="AR41" s="12">
        <f t="shared" si="24"/>
        <v>4325.1393587884631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6436599.9999999981</v>
      </c>
      <c r="C43" s="2">
        <v>19851809.999999993</v>
      </c>
      <c r="D43" s="2">
        <v>1026900</v>
      </c>
      <c r="E43" s="2"/>
      <c r="F43" s="2"/>
      <c r="G43" s="2">
        <v>2870400.0000000005</v>
      </c>
      <c r="H43" s="2">
        <v>2529210.0000000005</v>
      </c>
      <c r="I43" s="2"/>
      <c r="J43" s="2">
        <v>0</v>
      </c>
      <c r="K43" s="2"/>
      <c r="L43" s="1">
        <f t="shared" ref="L43" si="25">B43+D43+F43+H43+J43</f>
        <v>9992709.9999999981</v>
      </c>
      <c r="M43" s="14">
        <f t="shared" ref="M43" si="26">C43+E43+G43+I43+K43</f>
        <v>22722209.999999993</v>
      </c>
      <c r="N43" s="18">
        <f>L43+M43</f>
        <v>32714919.999999993</v>
      </c>
      <c r="P43" s="4" t="s">
        <v>16</v>
      </c>
      <c r="Q43" s="2">
        <v>2550</v>
      </c>
      <c r="R43" s="2">
        <v>4026</v>
      </c>
      <c r="S43" s="2">
        <v>352</v>
      </c>
      <c r="T43" s="2">
        <v>0</v>
      </c>
      <c r="U43" s="2">
        <v>0</v>
      </c>
      <c r="V43" s="2">
        <v>332</v>
      </c>
      <c r="W43" s="2">
        <v>885</v>
      </c>
      <c r="X43" s="2">
        <v>0</v>
      </c>
      <c r="Y43" s="2">
        <v>349</v>
      </c>
      <c r="Z43" s="2">
        <v>0</v>
      </c>
      <c r="AA43" s="1">
        <f t="shared" ref="AA43" si="27">Q43+S43+U43+W43+Y43</f>
        <v>4136</v>
      </c>
      <c r="AB43" s="14">
        <f t="shared" ref="AB43" si="28">R43+T43+V43+X43+Z43</f>
        <v>4358</v>
      </c>
      <c r="AC43" s="18">
        <f>AA43+AB43</f>
        <v>8494</v>
      </c>
      <c r="AE43" s="4" t="s">
        <v>16</v>
      </c>
      <c r="AF43" s="2">
        <f t="shared" ref="AF43:AO43" si="29">IFERROR(B43/Q43, "N.A.")</f>
        <v>2524.1568627450974</v>
      </c>
      <c r="AG43" s="2">
        <f t="shared" si="29"/>
        <v>4930.9016393442607</v>
      </c>
      <c r="AH43" s="2">
        <f t="shared" si="29"/>
        <v>2917.3295454545455</v>
      </c>
      <c r="AI43" s="2" t="str">
        <f t="shared" si="29"/>
        <v>N.A.</v>
      </c>
      <c r="AJ43" s="2" t="str">
        <f t="shared" si="29"/>
        <v>N.A.</v>
      </c>
      <c r="AK43" s="2">
        <f t="shared" si="29"/>
        <v>8645.7831325301213</v>
      </c>
      <c r="AL43" s="2">
        <f t="shared" si="29"/>
        <v>2857.8644067796617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2416.0323984526108</v>
      </c>
      <c r="AQ43" s="16">
        <f t="shared" ref="AQ43" si="31">IFERROR(M43/AB43, "N.A.")</f>
        <v>5213.9077558513063</v>
      </c>
      <c r="AR43" s="12">
        <f t="shared" ref="AR43" si="32">IFERROR(N43/AC43, "N.A.")</f>
        <v>3851.5328467153277</v>
      </c>
    </row>
    <row r="44" spans="1:44" ht="15" customHeight="1" thickBot="1" x14ac:dyDescent="0.3">
      <c r="A44" s="5" t="s">
        <v>0</v>
      </c>
      <c r="B44" s="48">
        <f>B43+C43</f>
        <v>26288409.999999993</v>
      </c>
      <c r="C44" s="49"/>
      <c r="D44" s="48">
        <f>D43+E43</f>
        <v>1026900</v>
      </c>
      <c r="E44" s="49"/>
      <c r="F44" s="48">
        <f>F43+G43</f>
        <v>2870400.0000000005</v>
      </c>
      <c r="G44" s="49"/>
      <c r="H44" s="48">
        <f>H43+I43</f>
        <v>2529210.0000000005</v>
      </c>
      <c r="I44" s="49"/>
      <c r="J44" s="48">
        <f>J43+K43</f>
        <v>0</v>
      </c>
      <c r="K44" s="49"/>
      <c r="L44" s="48">
        <f>L43+M43</f>
        <v>32714919.999999993</v>
      </c>
      <c r="M44" s="50"/>
      <c r="N44" s="19">
        <f>B44+D44+F44+H44+J44</f>
        <v>32714919.999999993</v>
      </c>
      <c r="P44" s="5" t="s">
        <v>0</v>
      </c>
      <c r="Q44" s="48">
        <f>Q43+R43</f>
        <v>6576</v>
      </c>
      <c r="R44" s="49"/>
      <c r="S44" s="48">
        <f>S43+T43</f>
        <v>352</v>
      </c>
      <c r="T44" s="49"/>
      <c r="U44" s="48">
        <f>U43+V43</f>
        <v>332</v>
      </c>
      <c r="V44" s="49"/>
      <c r="W44" s="48">
        <f>W43+X43</f>
        <v>885</v>
      </c>
      <c r="X44" s="49"/>
      <c r="Y44" s="48">
        <f>Y43+Z43</f>
        <v>349</v>
      </c>
      <c r="Z44" s="49"/>
      <c r="AA44" s="48">
        <f>AA43+AB43</f>
        <v>8494</v>
      </c>
      <c r="AB44" s="50"/>
      <c r="AC44" s="19">
        <f>Q44+S44+U44+W44+Y44</f>
        <v>8494</v>
      </c>
      <c r="AE44" s="5" t="s">
        <v>0</v>
      </c>
      <c r="AF44" s="28">
        <f>IFERROR(B44/Q44,"N.A.")</f>
        <v>3997.6292579075416</v>
      </c>
      <c r="AG44" s="29"/>
      <c r="AH44" s="28">
        <f>IFERROR(D44/S44,"N.A.")</f>
        <v>2917.3295454545455</v>
      </c>
      <c r="AI44" s="29"/>
      <c r="AJ44" s="28">
        <f>IFERROR(F44/U44,"N.A.")</f>
        <v>8645.7831325301213</v>
      </c>
      <c r="AK44" s="29"/>
      <c r="AL44" s="28">
        <f>IFERROR(H44/W44,"N.A.")</f>
        <v>2857.8644067796617</v>
      </c>
      <c r="AM44" s="29"/>
      <c r="AN44" s="28">
        <f>IFERROR(J44/Y44,"N.A.")</f>
        <v>0</v>
      </c>
      <c r="AO44" s="29"/>
      <c r="AP44" s="28">
        <f>IFERROR(L44/AA44,"N.A.")</f>
        <v>3851.5328467153277</v>
      </c>
      <c r="AQ44" s="29"/>
      <c r="AR44" s="17">
        <f>IFERROR(N44/AC44, "N.A.")</f>
        <v>3851.5328467153277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4">
        <f t="shared" si="1"/>
        <v>0</v>
      </c>
      <c r="AC15" s="12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2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1"/>
        <v>0</v>
      </c>
      <c r="AC16" s="12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2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1"/>
        <v>0</v>
      </c>
      <c r="AC17" s="12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2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4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4">
        <f t="shared" ref="AB19" si="6">R19+T19+V19+X19+Z19</f>
        <v>0</v>
      </c>
      <c r="AC19" s="12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2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4">
        <f t="shared" si="11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4">
        <f t="shared" si="12"/>
        <v>0</v>
      </c>
      <c r="AC27" s="12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2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4">
        <f t="shared" si="11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4">
        <f t="shared" si="12"/>
        <v>0</v>
      </c>
      <c r="AC29" s="12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2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4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2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4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4">
        <f t="shared" ref="AB31" si="17">R31+T31+V31+X31+Z31</f>
        <v>0</v>
      </c>
      <c r="AC31" s="12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2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4">
        <f t="shared" si="22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4">
        <f t="shared" si="23"/>
        <v>0</v>
      </c>
      <c r="AC39" s="12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2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4">
        <f t="shared" si="23"/>
        <v>0</v>
      </c>
      <c r="AC40" s="12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2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4">
        <f t="shared" si="22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4">
        <f t="shared" si="23"/>
        <v>0</v>
      </c>
      <c r="AC41" s="12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2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4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4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2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4">
        <f t="shared" ref="AB15:AB18" si="2">R15+T15+V15+X15+Z15</f>
        <v>0</v>
      </c>
      <c r="AC15" s="12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2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2"/>
        <v>0</v>
      </c>
      <c r="AC16" s="12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2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2"/>
        <v>0</v>
      </c>
      <c r="AC17" s="12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2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2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4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4">
        <f t="shared" ref="AB19" si="7">R19+T19+V19+X19+Z19</f>
        <v>0</v>
      </c>
      <c r="AC19" s="12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2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4">
        <f t="shared" si="12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4">
        <f t="shared" si="13"/>
        <v>0</v>
      </c>
      <c r="AC27" s="12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2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4">
        <f t="shared" si="12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4">
        <f t="shared" si="13"/>
        <v>0</v>
      </c>
      <c r="AC28" s="12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2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4">
        <f t="shared" si="12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4">
        <f t="shared" si="13"/>
        <v>0</v>
      </c>
      <c r="AC29" s="12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2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4">
        <f t="shared" si="12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4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2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4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4">
        <f t="shared" ref="AB31" si="18">R31+T31+V31+X31+Z31</f>
        <v>0</v>
      </c>
      <c r="AC31" s="12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2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4">
        <f t="shared" si="23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4">
        <f t="shared" si="24"/>
        <v>0</v>
      </c>
      <c r="AC39" s="12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2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4">
        <f t="shared" si="23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4">
        <f t="shared" si="24"/>
        <v>0</v>
      </c>
      <c r="AC40" s="12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2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4">
        <f t="shared" si="23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4">
        <f t="shared" si="24"/>
        <v>0</v>
      </c>
      <c r="AC41" s="12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2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4">
        <f t="shared" si="23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4">
        <f t="shared" si="24"/>
        <v>0</v>
      </c>
      <c r="AC42" s="12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2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4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4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2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142014532.99999994</v>
      </c>
      <c r="C15" s="2"/>
      <c r="D15" s="2">
        <v>77269132</v>
      </c>
      <c r="E15" s="2"/>
      <c r="F15" s="2">
        <v>69321478.999999985</v>
      </c>
      <c r="G15" s="2"/>
      <c r="H15" s="2">
        <v>232812136.00000015</v>
      </c>
      <c r="I15" s="2"/>
      <c r="J15" s="2">
        <v>0</v>
      </c>
      <c r="K15" s="2"/>
      <c r="L15" s="1">
        <f t="shared" ref="L15:M18" si="0">B15+D15+F15+H15+J15</f>
        <v>521417280.00000012</v>
      </c>
      <c r="M15" s="14">
        <f t="shared" si="0"/>
        <v>0</v>
      </c>
      <c r="N15" s="12">
        <f>L15+M15</f>
        <v>521417280.00000012</v>
      </c>
      <c r="P15" s="3" t="s">
        <v>12</v>
      </c>
      <c r="Q15" s="2">
        <v>36415</v>
      </c>
      <c r="R15" s="2">
        <v>0</v>
      </c>
      <c r="S15" s="2">
        <v>17968</v>
      </c>
      <c r="T15" s="2">
        <v>0</v>
      </c>
      <c r="U15" s="2">
        <v>13584</v>
      </c>
      <c r="V15" s="2">
        <v>0</v>
      </c>
      <c r="W15" s="2">
        <v>69735</v>
      </c>
      <c r="X15" s="2">
        <v>0</v>
      </c>
      <c r="Y15" s="2">
        <v>12634</v>
      </c>
      <c r="Z15" s="2">
        <v>0</v>
      </c>
      <c r="AA15" s="1">
        <f t="shared" ref="AA15:AB18" si="1">Q15+S15+U15+W15+Y15</f>
        <v>150336</v>
      </c>
      <c r="AB15" s="14">
        <f t="shared" si="1"/>
        <v>0</v>
      </c>
      <c r="AC15" s="12">
        <f>AA15+AB15</f>
        <v>150336</v>
      </c>
      <c r="AE15" s="3" t="s">
        <v>12</v>
      </c>
      <c r="AF15" s="2">
        <f t="shared" ref="AF15:AR18" si="2">IFERROR(B15/Q15, "N.A.")</f>
        <v>3899.8910613758048</v>
      </c>
      <c r="AG15" s="2" t="str">
        <f t="shared" si="2"/>
        <v>N.A.</v>
      </c>
      <c r="AH15" s="2">
        <f t="shared" si="2"/>
        <v>4300.3746660730185</v>
      </c>
      <c r="AI15" s="2" t="str">
        <f t="shared" si="2"/>
        <v>N.A.</v>
      </c>
      <c r="AJ15" s="2">
        <f t="shared" si="2"/>
        <v>5103.1713044758526</v>
      </c>
      <c r="AK15" s="2" t="str">
        <f t="shared" si="2"/>
        <v>N.A.</v>
      </c>
      <c r="AL15" s="2">
        <f t="shared" si="2"/>
        <v>3338.5263640926387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3468.3461047254159</v>
      </c>
      <c r="AQ15" s="16" t="str">
        <f t="shared" si="2"/>
        <v>N.A.</v>
      </c>
      <c r="AR15" s="12">
        <f t="shared" si="2"/>
        <v>3468.3461047254159</v>
      </c>
    </row>
    <row r="16" spans="1:44" ht="15" customHeight="1" thickBot="1" x14ac:dyDescent="0.3">
      <c r="A16" s="3" t="s">
        <v>13</v>
      </c>
      <c r="B16" s="2">
        <v>61127858.000000007</v>
      </c>
      <c r="C16" s="2">
        <v>4436540</v>
      </c>
      <c r="D16" s="2">
        <v>139320</v>
      </c>
      <c r="E16" s="2"/>
      <c r="F16" s="2"/>
      <c r="G16" s="2"/>
      <c r="H16" s="2"/>
      <c r="I16" s="2"/>
      <c r="J16" s="2"/>
      <c r="K16" s="2"/>
      <c r="L16" s="1">
        <f t="shared" si="0"/>
        <v>61267178.000000007</v>
      </c>
      <c r="M16" s="14">
        <f t="shared" si="0"/>
        <v>4436540</v>
      </c>
      <c r="N16" s="12">
        <f>L16+M16</f>
        <v>65703718.000000007</v>
      </c>
      <c r="P16" s="3" t="s">
        <v>13</v>
      </c>
      <c r="Q16" s="2">
        <v>23741</v>
      </c>
      <c r="R16" s="2">
        <v>1489</v>
      </c>
      <c r="S16" s="2">
        <v>309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24050</v>
      </c>
      <c r="AB16" s="14">
        <f t="shared" si="1"/>
        <v>1489</v>
      </c>
      <c r="AC16" s="12">
        <f>AA16+AB16</f>
        <v>25539</v>
      </c>
      <c r="AE16" s="3" t="s">
        <v>13</v>
      </c>
      <c r="AF16" s="2">
        <f t="shared" si="2"/>
        <v>2574.7802535697742</v>
      </c>
      <c r="AG16" s="2">
        <f t="shared" si="2"/>
        <v>2979.5433176628608</v>
      </c>
      <c r="AH16" s="2">
        <f t="shared" si="2"/>
        <v>450.873786407767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2547.4918087318092</v>
      </c>
      <c r="AQ16" s="16">
        <f t="shared" si="2"/>
        <v>2979.5433176628608</v>
      </c>
      <c r="AR16" s="12">
        <f t="shared" si="2"/>
        <v>2572.6817024942247</v>
      </c>
    </row>
    <row r="17" spans="1:44" ht="15" customHeight="1" thickBot="1" x14ac:dyDescent="0.3">
      <c r="A17" s="3" t="s">
        <v>14</v>
      </c>
      <c r="B17" s="2">
        <v>324758632.99999958</v>
      </c>
      <c r="C17" s="2">
        <v>1553849364.0000012</v>
      </c>
      <c r="D17" s="2">
        <v>95846028.99999997</v>
      </c>
      <c r="E17" s="2">
        <v>15818700.000000002</v>
      </c>
      <c r="F17" s="2"/>
      <c r="G17" s="2">
        <v>188956370.00000003</v>
      </c>
      <c r="H17" s="2"/>
      <c r="I17" s="2">
        <v>87510826.00000003</v>
      </c>
      <c r="J17" s="2">
        <v>0</v>
      </c>
      <c r="K17" s="2"/>
      <c r="L17" s="1">
        <f t="shared" si="0"/>
        <v>420604661.99999952</v>
      </c>
      <c r="M17" s="14">
        <f t="shared" si="0"/>
        <v>1846135260.0000012</v>
      </c>
      <c r="N17" s="12">
        <f>L17+M17</f>
        <v>2266739922.000001</v>
      </c>
      <c r="P17" s="3" t="s">
        <v>14</v>
      </c>
      <c r="Q17" s="2">
        <v>77083</v>
      </c>
      <c r="R17" s="2">
        <v>253584</v>
      </c>
      <c r="S17" s="2">
        <v>17502</v>
      </c>
      <c r="T17" s="2">
        <v>3803</v>
      </c>
      <c r="U17" s="2">
        <v>0</v>
      </c>
      <c r="V17" s="2">
        <v>18885</v>
      </c>
      <c r="W17" s="2">
        <v>0</v>
      </c>
      <c r="X17" s="2">
        <v>17536</v>
      </c>
      <c r="Y17" s="2">
        <v>16274</v>
      </c>
      <c r="Z17" s="2">
        <v>0</v>
      </c>
      <c r="AA17" s="1">
        <f t="shared" si="1"/>
        <v>110859</v>
      </c>
      <c r="AB17" s="14">
        <f t="shared" si="1"/>
        <v>293808</v>
      </c>
      <c r="AC17" s="12">
        <f>AA17+AB17</f>
        <v>404667</v>
      </c>
      <c r="AE17" s="3" t="s">
        <v>14</v>
      </c>
      <c r="AF17" s="2">
        <f t="shared" si="2"/>
        <v>4213.103187473238</v>
      </c>
      <c r="AG17" s="2">
        <f t="shared" si="2"/>
        <v>6127.5528582244988</v>
      </c>
      <c r="AH17" s="2">
        <f t="shared" si="2"/>
        <v>5476.290081133583</v>
      </c>
      <c r="AI17" s="2">
        <f t="shared" si="2"/>
        <v>4159.5319484617412</v>
      </c>
      <c r="AJ17" s="2" t="str">
        <f t="shared" si="2"/>
        <v>N.A.</v>
      </c>
      <c r="AK17" s="2">
        <f t="shared" si="2"/>
        <v>10005.63251257612</v>
      </c>
      <c r="AL17" s="2" t="str">
        <f t="shared" si="2"/>
        <v>N.A.</v>
      </c>
      <c r="AM17" s="2">
        <f t="shared" si="2"/>
        <v>4990.3527600364978</v>
      </c>
      <c r="AN17" s="2">
        <f t="shared" si="2"/>
        <v>0</v>
      </c>
      <c r="AO17" s="2" t="str">
        <f t="shared" si="2"/>
        <v>N.A.</v>
      </c>
      <c r="AP17" s="15">
        <f t="shared" si="2"/>
        <v>3794.0506589451425</v>
      </c>
      <c r="AQ17" s="16">
        <f t="shared" si="2"/>
        <v>6283.4751266133026</v>
      </c>
      <c r="AR17" s="12">
        <f t="shared" si="2"/>
        <v>5601.4943694445083</v>
      </c>
    </row>
    <row r="18" spans="1:44" ht="15" customHeight="1" thickBot="1" x14ac:dyDescent="0.3">
      <c r="A18" s="3" t="s">
        <v>15</v>
      </c>
      <c r="B18" s="2">
        <v>17298476</v>
      </c>
      <c r="C18" s="2">
        <v>2648383.0000000005</v>
      </c>
      <c r="D18" s="2">
        <v>3966895.9999999995</v>
      </c>
      <c r="E18" s="2">
        <v>1000825</v>
      </c>
      <c r="F18" s="2"/>
      <c r="G18" s="2">
        <v>8377700.0000000019</v>
      </c>
      <c r="H18" s="2">
        <v>6253585.0000000037</v>
      </c>
      <c r="I18" s="2"/>
      <c r="J18" s="2">
        <v>0</v>
      </c>
      <c r="K18" s="2"/>
      <c r="L18" s="1">
        <f t="shared" si="0"/>
        <v>27518957.000000004</v>
      </c>
      <c r="M18" s="14">
        <f t="shared" si="0"/>
        <v>12026908.000000002</v>
      </c>
      <c r="N18" s="12">
        <f>L18+M18</f>
        <v>39545865.000000007</v>
      </c>
      <c r="P18" s="3" t="s">
        <v>15</v>
      </c>
      <c r="Q18" s="2">
        <v>6081</v>
      </c>
      <c r="R18" s="2">
        <v>871</v>
      </c>
      <c r="S18" s="2">
        <v>1404</v>
      </c>
      <c r="T18" s="2">
        <v>196</v>
      </c>
      <c r="U18" s="2">
        <v>0</v>
      </c>
      <c r="V18" s="2">
        <v>2361</v>
      </c>
      <c r="W18" s="2">
        <v>11543</v>
      </c>
      <c r="X18" s="2">
        <v>0</v>
      </c>
      <c r="Y18" s="2">
        <v>4075</v>
      </c>
      <c r="Z18" s="2">
        <v>0</v>
      </c>
      <c r="AA18" s="1">
        <f t="shared" si="1"/>
        <v>23103</v>
      </c>
      <c r="AB18" s="14">
        <f t="shared" si="1"/>
        <v>3428</v>
      </c>
      <c r="AC18" s="18">
        <f>AA18+AB18</f>
        <v>26531</v>
      </c>
      <c r="AE18" s="3" t="s">
        <v>15</v>
      </c>
      <c r="AF18" s="2">
        <f t="shared" si="2"/>
        <v>2844.6762045716164</v>
      </c>
      <c r="AG18" s="2">
        <f t="shared" si="2"/>
        <v>3040.623421354765</v>
      </c>
      <c r="AH18" s="2">
        <f t="shared" si="2"/>
        <v>2825.4245014245012</v>
      </c>
      <c r="AI18" s="2">
        <f t="shared" si="2"/>
        <v>5106.25</v>
      </c>
      <c r="AJ18" s="2" t="str">
        <f t="shared" si="2"/>
        <v>N.A.</v>
      </c>
      <c r="AK18" s="2">
        <f t="shared" si="2"/>
        <v>3548.3693350275316</v>
      </c>
      <c r="AL18" s="2">
        <f t="shared" si="2"/>
        <v>541.76427271939735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1191.1421460416398</v>
      </c>
      <c r="AQ18" s="16">
        <f t="shared" si="2"/>
        <v>3508.4329054842478</v>
      </c>
      <c r="AR18" s="12">
        <f t="shared" si="2"/>
        <v>1490.5531265312279</v>
      </c>
    </row>
    <row r="19" spans="1:44" ht="15" customHeight="1" thickBot="1" x14ac:dyDescent="0.3">
      <c r="A19" s="4" t="s">
        <v>16</v>
      </c>
      <c r="B19" s="2">
        <v>545199499.9999994</v>
      </c>
      <c r="C19" s="2">
        <v>1560934287.000001</v>
      </c>
      <c r="D19" s="2">
        <v>177221377.00000003</v>
      </c>
      <c r="E19" s="2">
        <v>16819525</v>
      </c>
      <c r="F19" s="2">
        <v>69321478.999999985</v>
      </c>
      <c r="G19" s="2">
        <v>197334069.99999997</v>
      </c>
      <c r="H19" s="2">
        <v>239065721</v>
      </c>
      <c r="I19" s="2">
        <v>87510826.00000003</v>
      </c>
      <c r="J19" s="2">
        <v>0</v>
      </c>
      <c r="K19" s="2"/>
      <c r="L19" s="1">
        <f t="shared" ref="L19" si="3">B19+D19+F19+H19+J19</f>
        <v>1030808076.9999994</v>
      </c>
      <c r="M19" s="14">
        <f t="shared" ref="M19" si="4">C19+E19+G19+I19+K19</f>
        <v>1862598708.000001</v>
      </c>
      <c r="N19" s="18">
        <f>L19+M19</f>
        <v>2893406785.0000005</v>
      </c>
      <c r="P19" s="4" t="s">
        <v>16</v>
      </c>
      <c r="Q19" s="2">
        <v>143320</v>
      </c>
      <c r="R19" s="2">
        <v>255944</v>
      </c>
      <c r="S19" s="2">
        <v>37183</v>
      </c>
      <c r="T19" s="2">
        <v>3999</v>
      </c>
      <c r="U19" s="2">
        <v>13584</v>
      </c>
      <c r="V19" s="2">
        <v>21246</v>
      </c>
      <c r="W19" s="2">
        <v>81278</v>
      </c>
      <c r="X19" s="2">
        <v>17536</v>
      </c>
      <c r="Y19" s="2">
        <v>32983</v>
      </c>
      <c r="Z19" s="2">
        <v>0</v>
      </c>
      <c r="AA19" s="1">
        <f t="shared" ref="AA19" si="5">Q19+S19+U19+W19+Y19</f>
        <v>308348</v>
      </c>
      <c r="AB19" s="14">
        <f t="shared" ref="AB19" si="6">R19+T19+V19+X19+Z19</f>
        <v>298725</v>
      </c>
      <c r="AC19" s="12">
        <f>AA19+AB19</f>
        <v>607073</v>
      </c>
      <c r="AE19" s="4" t="s">
        <v>16</v>
      </c>
      <c r="AF19" s="2">
        <f t="shared" ref="AF19:AO19" si="7">IFERROR(B19/Q19, "N.A.")</f>
        <v>3804.071308958969</v>
      </c>
      <c r="AG19" s="2">
        <f t="shared" si="7"/>
        <v>6098.7336565811311</v>
      </c>
      <c r="AH19" s="2">
        <f t="shared" si="7"/>
        <v>4766.1936099830573</v>
      </c>
      <c r="AI19" s="2">
        <f t="shared" si="7"/>
        <v>4205.9327331832956</v>
      </c>
      <c r="AJ19" s="2">
        <f t="shared" si="7"/>
        <v>5103.1713044758526</v>
      </c>
      <c r="AK19" s="2">
        <f t="shared" si="7"/>
        <v>9288.0575167090265</v>
      </c>
      <c r="AL19" s="2">
        <f t="shared" si="7"/>
        <v>2941.3337065380547</v>
      </c>
      <c r="AM19" s="2">
        <f t="shared" si="7"/>
        <v>4990.3527600364978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3343.0023123224391</v>
      </c>
      <c r="AQ19" s="16">
        <f t="shared" ref="AQ19" si="9">IFERROR(M19/AB19, "N.A.")</f>
        <v>6235.161797639973</v>
      </c>
      <c r="AR19" s="12">
        <f t="shared" ref="AR19" si="10">IFERROR(N19/AC19, "N.A.")</f>
        <v>4766.159564006306</v>
      </c>
    </row>
    <row r="20" spans="1:44" ht="15" customHeight="1" thickBot="1" x14ac:dyDescent="0.3">
      <c r="A20" s="5" t="s">
        <v>0</v>
      </c>
      <c r="B20" s="48">
        <f>B19+C19</f>
        <v>2106133787.0000005</v>
      </c>
      <c r="C20" s="49"/>
      <c r="D20" s="48">
        <f>D19+E19</f>
        <v>194040902.00000003</v>
      </c>
      <c r="E20" s="49"/>
      <c r="F20" s="48">
        <f>F19+G19</f>
        <v>266655548.99999994</v>
      </c>
      <c r="G20" s="49"/>
      <c r="H20" s="48">
        <f>H19+I19</f>
        <v>326576547</v>
      </c>
      <c r="I20" s="49"/>
      <c r="J20" s="48">
        <f>J19+K19</f>
        <v>0</v>
      </c>
      <c r="K20" s="49"/>
      <c r="L20" s="48">
        <f>L19+M19</f>
        <v>2893406785.0000005</v>
      </c>
      <c r="M20" s="50"/>
      <c r="N20" s="19">
        <f>B20+D20+F20+H20+J20</f>
        <v>2893406785.0000005</v>
      </c>
      <c r="P20" s="5" t="s">
        <v>0</v>
      </c>
      <c r="Q20" s="48">
        <f>Q19+R19</f>
        <v>399264</v>
      </c>
      <c r="R20" s="49"/>
      <c r="S20" s="48">
        <f>S19+T19</f>
        <v>41182</v>
      </c>
      <c r="T20" s="49"/>
      <c r="U20" s="48">
        <f>U19+V19</f>
        <v>34830</v>
      </c>
      <c r="V20" s="49"/>
      <c r="W20" s="48">
        <f>W19+X19</f>
        <v>98814</v>
      </c>
      <c r="X20" s="49"/>
      <c r="Y20" s="48">
        <f>Y19+Z19</f>
        <v>32983</v>
      </c>
      <c r="Z20" s="49"/>
      <c r="AA20" s="48">
        <f>AA19+AB19</f>
        <v>607073</v>
      </c>
      <c r="AB20" s="49"/>
      <c r="AC20" s="20">
        <f>Q20+S20+U20+W20+Y20</f>
        <v>607073</v>
      </c>
      <c r="AE20" s="5" t="s">
        <v>0</v>
      </c>
      <c r="AF20" s="28">
        <f>IFERROR(B20/Q20,"N.A.")</f>
        <v>5275.0405420974603</v>
      </c>
      <c r="AG20" s="29"/>
      <c r="AH20" s="28">
        <f>IFERROR(D20/S20,"N.A.")</f>
        <v>4711.7891797387219</v>
      </c>
      <c r="AI20" s="29"/>
      <c r="AJ20" s="28">
        <f>IFERROR(F20/U20,"N.A.")</f>
        <v>7655.9158484065447</v>
      </c>
      <c r="AK20" s="29"/>
      <c r="AL20" s="28">
        <f>IFERROR(H20/W20,"N.A.")</f>
        <v>3304.9623231525898</v>
      </c>
      <c r="AM20" s="29"/>
      <c r="AN20" s="28">
        <f>IFERROR(J20/Y20,"N.A.")</f>
        <v>0</v>
      </c>
      <c r="AO20" s="29"/>
      <c r="AP20" s="28">
        <f>IFERROR(L20/AA20,"N.A.")</f>
        <v>4766.159564006306</v>
      </c>
      <c r="AQ20" s="29"/>
      <c r="AR20" s="17">
        <f>IFERROR(N20/AC20, "N.A.")</f>
        <v>4766.159564006306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125075177.00000004</v>
      </c>
      <c r="C27" s="2"/>
      <c r="D27" s="2">
        <v>75007356.99999997</v>
      </c>
      <c r="E27" s="2"/>
      <c r="F27" s="2">
        <v>58138288.999999993</v>
      </c>
      <c r="G27" s="2"/>
      <c r="H27" s="2">
        <v>158752429.99999988</v>
      </c>
      <c r="I27" s="2"/>
      <c r="J27" s="2">
        <v>0</v>
      </c>
      <c r="K27" s="2"/>
      <c r="L27" s="1">
        <f t="shared" ref="L27:M30" si="11">B27+D27+F27+H27+J27</f>
        <v>416973252.99999988</v>
      </c>
      <c r="M27" s="14">
        <f t="shared" si="11"/>
        <v>0</v>
      </c>
      <c r="N27" s="12">
        <f>L27+M27</f>
        <v>416973252.99999988</v>
      </c>
      <c r="P27" s="3" t="s">
        <v>12</v>
      </c>
      <c r="Q27" s="2">
        <v>28850</v>
      </c>
      <c r="R27" s="2">
        <v>0</v>
      </c>
      <c r="S27" s="2">
        <v>16995</v>
      </c>
      <c r="T27" s="2">
        <v>0</v>
      </c>
      <c r="U27" s="2">
        <v>10895</v>
      </c>
      <c r="V27" s="2">
        <v>0</v>
      </c>
      <c r="W27" s="2">
        <v>32988</v>
      </c>
      <c r="X27" s="2">
        <v>0</v>
      </c>
      <c r="Y27" s="2">
        <v>3443</v>
      </c>
      <c r="Z27" s="2">
        <v>0</v>
      </c>
      <c r="AA27" s="1">
        <f t="shared" ref="AA27:AB30" si="12">Q27+S27+U27+W27+Y27</f>
        <v>93171</v>
      </c>
      <c r="AB27" s="14">
        <f t="shared" si="12"/>
        <v>0</v>
      </c>
      <c r="AC27" s="12">
        <f>AA27+AB27</f>
        <v>93171</v>
      </c>
      <c r="AE27" s="3" t="s">
        <v>12</v>
      </c>
      <c r="AF27" s="2">
        <f t="shared" ref="AF27:AR30" si="13">IFERROR(B27/Q27, "N.A.")</f>
        <v>4335.3614211438489</v>
      </c>
      <c r="AG27" s="2" t="str">
        <f t="shared" si="13"/>
        <v>N.A.</v>
      </c>
      <c r="AH27" s="2">
        <f t="shared" si="13"/>
        <v>4413.4955575169151</v>
      </c>
      <c r="AI27" s="2" t="str">
        <f t="shared" si="13"/>
        <v>N.A.</v>
      </c>
      <c r="AJ27" s="2">
        <f t="shared" si="13"/>
        <v>5336.2357962368051</v>
      </c>
      <c r="AK27" s="2" t="str">
        <f t="shared" si="13"/>
        <v>N.A.</v>
      </c>
      <c r="AL27" s="2">
        <f t="shared" si="13"/>
        <v>4812.4296713956555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4475.3544879844576</v>
      </c>
      <c r="AQ27" s="16" t="str">
        <f t="shared" si="13"/>
        <v>N.A.</v>
      </c>
      <c r="AR27" s="12">
        <f t="shared" si="13"/>
        <v>4475.3544879844576</v>
      </c>
    </row>
    <row r="28" spans="1:44" ht="15" customHeight="1" thickBot="1" x14ac:dyDescent="0.3">
      <c r="A28" s="3" t="s">
        <v>13</v>
      </c>
      <c r="B28" s="2">
        <v>5311814.9999999991</v>
      </c>
      <c r="C28" s="2">
        <v>1082399.9999999998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5311814.9999999991</v>
      </c>
      <c r="M28" s="14">
        <f t="shared" si="11"/>
        <v>1082399.9999999998</v>
      </c>
      <c r="N28" s="12">
        <f>L28+M28</f>
        <v>6394214.9999999991</v>
      </c>
      <c r="P28" s="3" t="s">
        <v>13</v>
      </c>
      <c r="Q28" s="2">
        <v>1517</v>
      </c>
      <c r="R28" s="2">
        <v>198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1517</v>
      </c>
      <c r="AB28" s="14">
        <f t="shared" si="12"/>
        <v>198</v>
      </c>
      <c r="AC28" s="12">
        <f>AA28+AB28</f>
        <v>1715</v>
      </c>
      <c r="AE28" s="3" t="s">
        <v>13</v>
      </c>
      <c r="AF28" s="2">
        <f t="shared" si="13"/>
        <v>3501.5260382333545</v>
      </c>
      <c r="AG28" s="2">
        <f t="shared" si="13"/>
        <v>5466.6666666666652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3501.5260382333545</v>
      </c>
      <c r="AQ28" s="16">
        <f t="shared" si="13"/>
        <v>5466.6666666666652</v>
      </c>
      <c r="AR28" s="12">
        <f t="shared" si="13"/>
        <v>3728.4052478134104</v>
      </c>
    </row>
    <row r="29" spans="1:44" ht="15" customHeight="1" thickBot="1" x14ac:dyDescent="0.3">
      <c r="A29" s="3" t="s">
        <v>14</v>
      </c>
      <c r="B29" s="2">
        <v>219033642.00000015</v>
      </c>
      <c r="C29" s="2">
        <v>971192124.99999857</v>
      </c>
      <c r="D29" s="2">
        <v>73705996</v>
      </c>
      <c r="E29" s="2">
        <v>8740800</v>
      </c>
      <c r="F29" s="2"/>
      <c r="G29" s="2">
        <v>149863369.99999997</v>
      </c>
      <c r="H29" s="2"/>
      <c r="I29" s="2">
        <v>57991164.999999993</v>
      </c>
      <c r="J29" s="2">
        <v>0</v>
      </c>
      <c r="K29" s="2"/>
      <c r="L29" s="1">
        <f t="shared" si="11"/>
        <v>292739638.00000012</v>
      </c>
      <c r="M29" s="14">
        <f t="shared" si="11"/>
        <v>1187787459.9999986</v>
      </c>
      <c r="N29" s="12">
        <f>L29+M29</f>
        <v>1480527097.9999986</v>
      </c>
      <c r="P29" s="3" t="s">
        <v>14</v>
      </c>
      <c r="Q29" s="2">
        <v>46275</v>
      </c>
      <c r="R29" s="2">
        <v>156243</v>
      </c>
      <c r="S29" s="2">
        <v>13138</v>
      </c>
      <c r="T29" s="2">
        <v>2663</v>
      </c>
      <c r="U29" s="2">
        <v>0</v>
      </c>
      <c r="V29" s="2">
        <v>13912</v>
      </c>
      <c r="W29" s="2">
        <v>0</v>
      </c>
      <c r="X29" s="2">
        <v>10960</v>
      </c>
      <c r="Y29" s="2">
        <v>7657</v>
      </c>
      <c r="Z29" s="2">
        <v>0</v>
      </c>
      <c r="AA29" s="1">
        <f t="shared" si="12"/>
        <v>67070</v>
      </c>
      <c r="AB29" s="14">
        <f t="shared" si="12"/>
        <v>183778</v>
      </c>
      <c r="AC29" s="12">
        <f>AA29+AB29</f>
        <v>250848</v>
      </c>
      <c r="AE29" s="3" t="s">
        <v>14</v>
      </c>
      <c r="AF29" s="2">
        <f t="shared" si="13"/>
        <v>4733.303987034039</v>
      </c>
      <c r="AG29" s="2">
        <f t="shared" si="13"/>
        <v>6215.9080726816474</v>
      </c>
      <c r="AH29" s="2">
        <f t="shared" si="13"/>
        <v>5610.1382249961944</v>
      </c>
      <c r="AI29" s="2">
        <f t="shared" si="13"/>
        <v>3282.3131806233573</v>
      </c>
      <c r="AJ29" s="2" t="str">
        <f t="shared" si="13"/>
        <v>N.A.</v>
      </c>
      <c r="AK29" s="2">
        <f t="shared" si="13"/>
        <v>10772.237636572741</v>
      </c>
      <c r="AL29" s="2" t="str">
        <f t="shared" si="13"/>
        <v>N.A.</v>
      </c>
      <c r="AM29" s="2">
        <f t="shared" si="13"/>
        <v>5291.1646897810215</v>
      </c>
      <c r="AN29" s="2">
        <f t="shared" si="13"/>
        <v>0</v>
      </c>
      <c r="AO29" s="2" t="str">
        <f t="shared" si="13"/>
        <v>N.A.</v>
      </c>
      <c r="AP29" s="15">
        <f t="shared" si="13"/>
        <v>4364.688206351575</v>
      </c>
      <c r="AQ29" s="16">
        <f t="shared" si="13"/>
        <v>6463.1645790029197</v>
      </c>
      <c r="AR29" s="12">
        <f t="shared" si="13"/>
        <v>5902.0885077815992</v>
      </c>
    </row>
    <row r="30" spans="1:44" ht="15" customHeight="1" thickBot="1" x14ac:dyDescent="0.3">
      <c r="A30" s="3" t="s">
        <v>15</v>
      </c>
      <c r="B30" s="2">
        <v>17266484</v>
      </c>
      <c r="C30" s="2">
        <v>1685591</v>
      </c>
      <c r="D30" s="2">
        <v>3947056</v>
      </c>
      <c r="E30" s="2">
        <v>1000825</v>
      </c>
      <c r="F30" s="2"/>
      <c r="G30" s="2">
        <v>8377700.0000000019</v>
      </c>
      <c r="H30" s="2">
        <v>6087949.0000000037</v>
      </c>
      <c r="I30" s="2"/>
      <c r="J30" s="2">
        <v>0</v>
      </c>
      <c r="K30" s="2"/>
      <c r="L30" s="1">
        <f t="shared" si="11"/>
        <v>27301489.000000004</v>
      </c>
      <c r="M30" s="14">
        <f t="shared" si="11"/>
        <v>11064116.000000002</v>
      </c>
      <c r="N30" s="12">
        <f>L30+M30</f>
        <v>38365605.000000007</v>
      </c>
      <c r="P30" s="3" t="s">
        <v>15</v>
      </c>
      <c r="Q30" s="2">
        <v>6019</v>
      </c>
      <c r="R30" s="2">
        <v>490</v>
      </c>
      <c r="S30" s="2">
        <v>1342</v>
      </c>
      <c r="T30" s="2">
        <v>196</v>
      </c>
      <c r="U30" s="2">
        <v>0</v>
      </c>
      <c r="V30" s="2">
        <v>2310</v>
      </c>
      <c r="W30" s="2">
        <v>11291</v>
      </c>
      <c r="X30" s="2">
        <v>0</v>
      </c>
      <c r="Y30" s="2">
        <v>3159</v>
      </c>
      <c r="Z30" s="2">
        <v>0</v>
      </c>
      <c r="AA30" s="1">
        <f t="shared" si="12"/>
        <v>21811</v>
      </c>
      <c r="AB30" s="14">
        <f t="shared" si="12"/>
        <v>2996</v>
      </c>
      <c r="AC30" s="18">
        <f>AA30+AB30</f>
        <v>24807</v>
      </c>
      <c r="AE30" s="3" t="s">
        <v>15</v>
      </c>
      <c r="AF30" s="2">
        <f t="shared" si="13"/>
        <v>2868.6632330951984</v>
      </c>
      <c r="AG30" s="2">
        <f t="shared" si="13"/>
        <v>3439.9816326530613</v>
      </c>
      <c r="AH30" s="2">
        <f t="shared" si="13"/>
        <v>2941.1743666169896</v>
      </c>
      <c r="AI30" s="2">
        <f t="shared" si="13"/>
        <v>5106.25</v>
      </c>
      <c r="AJ30" s="2" t="str">
        <f t="shared" si="13"/>
        <v>N.A.</v>
      </c>
      <c r="AK30" s="2">
        <f t="shared" si="13"/>
        <v>3626.7099567099576</v>
      </c>
      <c r="AL30" s="2">
        <f t="shared" si="13"/>
        <v>539.18598884066989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1251.7302737150981</v>
      </c>
      <c r="AQ30" s="16">
        <f t="shared" si="13"/>
        <v>3692.9626168224304</v>
      </c>
      <c r="AR30" s="12">
        <f t="shared" si="13"/>
        <v>1546.5636715443225</v>
      </c>
    </row>
    <row r="31" spans="1:44" ht="15" customHeight="1" thickBot="1" x14ac:dyDescent="0.3">
      <c r="A31" s="4" t="s">
        <v>16</v>
      </c>
      <c r="B31" s="2">
        <v>366687118.0000003</v>
      </c>
      <c r="C31" s="2">
        <v>973960115.99999964</v>
      </c>
      <c r="D31" s="2">
        <v>152660408.99999991</v>
      </c>
      <c r="E31" s="2">
        <v>9741624.9999999981</v>
      </c>
      <c r="F31" s="2">
        <v>58138288.999999993</v>
      </c>
      <c r="G31" s="2">
        <v>158241069.99999997</v>
      </c>
      <c r="H31" s="2">
        <v>164840378.99999997</v>
      </c>
      <c r="I31" s="2">
        <v>57991164.999999993</v>
      </c>
      <c r="J31" s="2">
        <v>0</v>
      </c>
      <c r="K31" s="2"/>
      <c r="L31" s="1">
        <f t="shared" ref="L31" si="14">B31+D31+F31+H31+J31</f>
        <v>742326195.00000024</v>
      </c>
      <c r="M31" s="14">
        <f t="shared" ref="M31" si="15">C31+E31+G31+I31+K31</f>
        <v>1199933975.9999995</v>
      </c>
      <c r="N31" s="18">
        <f>L31+M31</f>
        <v>1942260170.9999998</v>
      </c>
      <c r="P31" s="4" t="s">
        <v>16</v>
      </c>
      <c r="Q31" s="2">
        <v>82661</v>
      </c>
      <c r="R31" s="2">
        <v>156931</v>
      </c>
      <c r="S31" s="2">
        <v>31475</v>
      </c>
      <c r="T31" s="2">
        <v>2859</v>
      </c>
      <c r="U31" s="2">
        <v>10895</v>
      </c>
      <c r="V31" s="2">
        <v>16222</v>
      </c>
      <c r="W31" s="2">
        <v>44279</v>
      </c>
      <c r="X31" s="2">
        <v>10960</v>
      </c>
      <c r="Y31" s="2">
        <v>14259</v>
      </c>
      <c r="Z31" s="2">
        <v>0</v>
      </c>
      <c r="AA31" s="1">
        <f t="shared" ref="AA31" si="16">Q31+S31+U31+W31+Y31</f>
        <v>183569</v>
      </c>
      <c r="AB31" s="14">
        <f t="shared" ref="AB31" si="17">R31+T31+V31+X31+Z31</f>
        <v>186972</v>
      </c>
      <c r="AC31" s="12">
        <f>AA31+AB31</f>
        <v>370541</v>
      </c>
      <c r="AE31" s="4" t="s">
        <v>16</v>
      </c>
      <c r="AF31" s="2">
        <f t="shared" ref="AF31:AO31" si="18">IFERROR(B31/Q31, "N.A.")</f>
        <v>4436.0353491973274</v>
      </c>
      <c r="AG31" s="2">
        <f t="shared" si="18"/>
        <v>6206.2952252900932</v>
      </c>
      <c r="AH31" s="2">
        <f t="shared" si="18"/>
        <v>4850.2115647339133</v>
      </c>
      <c r="AI31" s="2">
        <f t="shared" si="18"/>
        <v>3407.3539699195517</v>
      </c>
      <c r="AJ31" s="2">
        <f t="shared" si="18"/>
        <v>5336.2357962368051</v>
      </c>
      <c r="AK31" s="2">
        <f t="shared" si="18"/>
        <v>9754.7201331525066</v>
      </c>
      <c r="AL31" s="2">
        <f t="shared" si="18"/>
        <v>3722.7665258926345</v>
      </c>
      <c r="AM31" s="2">
        <f t="shared" si="18"/>
        <v>5291.1646897810215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4043.8537825014041</v>
      </c>
      <c r="AQ31" s="16">
        <f t="shared" ref="AQ31" si="20">IFERROR(M31/AB31, "N.A.")</f>
        <v>6417.7201720043613</v>
      </c>
      <c r="AR31" s="12">
        <f t="shared" ref="AR31" si="21">IFERROR(N31/AC31, "N.A.")</f>
        <v>5241.6876162152093</v>
      </c>
    </row>
    <row r="32" spans="1:44" ht="15" customHeight="1" thickBot="1" x14ac:dyDescent="0.3">
      <c r="A32" s="5" t="s">
        <v>0</v>
      </c>
      <c r="B32" s="48">
        <f>B31+C31</f>
        <v>1340647234</v>
      </c>
      <c r="C32" s="49"/>
      <c r="D32" s="48">
        <f>D31+E31</f>
        <v>162402033.99999991</v>
      </c>
      <c r="E32" s="49"/>
      <c r="F32" s="48">
        <f>F31+G31</f>
        <v>216379358.99999997</v>
      </c>
      <c r="G32" s="49"/>
      <c r="H32" s="48">
        <f>H31+I31</f>
        <v>222831543.99999997</v>
      </c>
      <c r="I32" s="49"/>
      <c r="J32" s="48">
        <f>J31+K31</f>
        <v>0</v>
      </c>
      <c r="K32" s="49"/>
      <c r="L32" s="48">
        <f>L31+M31</f>
        <v>1942260170.9999998</v>
      </c>
      <c r="M32" s="50"/>
      <c r="N32" s="19">
        <f>B32+D32+F32+H32+J32</f>
        <v>1942260171</v>
      </c>
      <c r="P32" s="5" t="s">
        <v>0</v>
      </c>
      <c r="Q32" s="48">
        <f>Q31+R31</f>
        <v>239592</v>
      </c>
      <c r="R32" s="49"/>
      <c r="S32" s="48">
        <f>S31+T31</f>
        <v>34334</v>
      </c>
      <c r="T32" s="49"/>
      <c r="U32" s="48">
        <f>U31+V31</f>
        <v>27117</v>
      </c>
      <c r="V32" s="49"/>
      <c r="W32" s="48">
        <f>W31+X31</f>
        <v>55239</v>
      </c>
      <c r="X32" s="49"/>
      <c r="Y32" s="48">
        <f>Y31+Z31</f>
        <v>14259</v>
      </c>
      <c r="Z32" s="49"/>
      <c r="AA32" s="48">
        <f>AA31+AB31</f>
        <v>370541</v>
      </c>
      <c r="AB32" s="49"/>
      <c r="AC32" s="20">
        <f>Q32+S32+U32+W32+Y32</f>
        <v>370541</v>
      </c>
      <c r="AE32" s="5" t="s">
        <v>0</v>
      </c>
      <c r="AF32" s="28">
        <f>IFERROR(B32/Q32,"N.A.")</f>
        <v>5595.5425640255098</v>
      </c>
      <c r="AG32" s="29"/>
      <c r="AH32" s="28">
        <f>IFERROR(D32/S32,"N.A.")</f>
        <v>4730.0644841847707</v>
      </c>
      <c r="AI32" s="29"/>
      <c r="AJ32" s="28">
        <f>IFERROR(F32/U32,"N.A.")</f>
        <v>7979.4726186525049</v>
      </c>
      <c r="AK32" s="29"/>
      <c r="AL32" s="28">
        <f>IFERROR(H32/W32,"N.A.")</f>
        <v>4033.9532576621586</v>
      </c>
      <c r="AM32" s="29"/>
      <c r="AN32" s="28">
        <f>IFERROR(J32/Y32,"N.A.")</f>
        <v>0</v>
      </c>
      <c r="AO32" s="29"/>
      <c r="AP32" s="28">
        <f>IFERROR(L32/AA32,"N.A.")</f>
        <v>5241.6876162152093</v>
      </c>
      <c r="AQ32" s="29"/>
      <c r="AR32" s="17">
        <f>IFERROR(N32/AC32, "N.A.")</f>
        <v>5241.6876162152093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16939356.000000004</v>
      </c>
      <c r="C39" s="2"/>
      <c r="D39" s="2">
        <v>2261775</v>
      </c>
      <c r="E39" s="2"/>
      <c r="F39" s="2">
        <v>11183190.000000002</v>
      </c>
      <c r="G39" s="2"/>
      <c r="H39" s="2">
        <v>74059706.000000015</v>
      </c>
      <c r="I39" s="2"/>
      <c r="J39" s="2">
        <v>0</v>
      </c>
      <c r="K39" s="2"/>
      <c r="L39" s="1">
        <f t="shared" ref="L39:M42" si="22">B39+D39+F39+H39+J39</f>
        <v>104444027.00000003</v>
      </c>
      <c r="M39" s="14">
        <f t="shared" si="22"/>
        <v>0</v>
      </c>
      <c r="N39" s="12">
        <f>L39+M39</f>
        <v>104444027.00000003</v>
      </c>
      <c r="P39" s="3" t="s">
        <v>12</v>
      </c>
      <c r="Q39" s="2">
        <v>7565</v>
      </c>
      <c r="R39" s="2">
        <v>0</v>
      </c>
      <c r="S39" s="2">
        <v>973</v>
      </c>
      <c r="T39" s="2">
        <v>0</v>
      </c>
      <c r="U39" s="2">
        <v>2689</v>
      </c>
      <c r="V39" s="2">
        <v>0</v>
      </c>
      <c r="W39" s="2">
        <v>36747</v>
      </c>
      <c r="X39" s="2">
        <v>0</v>
      </c>
      <c r="Y39" s="2">
        <v>9191</v>
      </c>
      <c r="Z39" s="2">
        <v>0</v>
      </c>
      <c r="AA39" s="1">
        <f t="shared" ref="AA39:AB42" si="23">Q39+S39+U39+W39+Y39</f>
        <v>57165</v>
      </c>
      <c r="AB39" s="14">
        <f t="shared" si="23"/>
        <v>0</v>
      </c>
      <c r="AC39" s="12">
        <f>AA39+AB39</f>
        <v>57165</v>
      </c>
      <c r="AE39" s="3" t="s">
        <v>12</v>
      </c>
      <c r="AF39" s="2">
        <f t="shared" ref="AF39:AR42" si="24">IFERROR(B39/Q39, "N.A.")</f>
        <v>2239.174619960344</v>
      </c>
      <c r="AG39" s="2" t="str">
        <f t="shared" si="24"/>
        <v>N.A.</v>
      </c>
      <c r="AH39" s="2">
        <f t="shared" si="24"/>
        <v>2324.5375128468654</v>
      </c>
      <c r="AI39" s="2" t="str">
        <f t="shared" si="24"/>
        <v>N.A.</v>
      </c>
      <c r="AJ39" s="2">
        <f t="shared" si="24"/>
        <v>4158.865749349201</v>
      </c>
      <c r="AK39" s="2" t="str">
        <f t="shared" si="24"/>
        <v>N.A.</v>
      </c>
      <c r="AL39" s="2">
        <f t="shared" si="24"/>
        <v>2015.3946172476669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1827.0624857867581</v>
      </c>
      <c r="AQ39" s="16" t="str">
        <f t="shared" si="24"/>
        <v>N.A.</v>
      </c>
      <c r="AR39" s="12">
        <f t="shared" si="24"/>
        <v>1827.0624857867581</v>
      </c>
    </row>
    <row r="40" spans="1:44" ht="15" customHeight="1" thickBot="1" x14ac:dyDescent="0.3">
      <c r="A40" s="3" t="s">
        <v>13</v>
      </c>
      <c r="B40" s="2">
        <v>55816042.999999955</v>
      </c>
      <c r="C40" s="2">
        <v>3354140</v>
      </c>
      <c r="D40" s="2">
        <v>139320</v>
      </c>
      <c r="E40" s="2"/>
      <c r="F40" s="2"/>
      <c r="G40" s="2"/>
      <c r="H40" s="2"/>
      <c r="I40" s="2"/>
      <c r="J40" s="2"/>
      <c r="K40" s="2"/>
      <c r="L40" s="1">
        <f t="shared" si="22"/>
        <v>55955362.999999955</v>
      </c>
      <c r="M40" s="14">
        <f t="shared" si="22"/>
        <v>3354140</v>
      </c>
      <c r="N40" s="12">
        <f>L40+M40</f>
        <v>59309502.999999955</v>
      </c>
      <c r="P40" s="3" t="s">
        <v>13</v>
      </c>
      <c r="Q40" s="2">
        <v>22224</v>
      </c>
      <c r="R40" s="2">
        <v>1291</v>
      </c>
      <c r="S40" s="2">
        <v>309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22533</v>
      </c>
      <c r="AB40" s="14">
        <f t="shared" si="23"/>
        <v>1291</v>
      </c>
      <c r="AC40" s="12">
        <f>AA40+AB40</f>
        <v>23824</v>
      </c>
      <c r="AE40" s="3" t="s">
        <v>13</v>
      </c>
      <c r="AF40" s="2">
        <f t="shared" si="24"/>
        <v>2511.5210133189325</v>
      </c>
      <c r="AG40" s="2">
        <f t="shared" si="24"/>
        <v>2598.0945003872966</v>
      </c>
      <c r="AH40" s="2">
        <f t="shared" si="24"/>
        <v>450.873786407767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2483.2629032973841</v>
      </c>
      <c r="AQ40" s="16">
        <f t="shared" si="24"/>
        <v>2598.0945003872966</v>
      </c>
      <c r="AR40" s="12">
        <f t="shared" si="24"/>
        <v>2489.4855188045649</v>
      </c>
    </row>
    <row r="41" spans="1:44" ht="15" customHeight="1" thickBot="1" x14ac:dyDescent="0.3">
      <c r="A41" s="3" t="s">
        <v>14</v>
      </c>
      <c r="B41" s="2">
        <v>105724990.99999997</v>
      </c>
      <c r="C41" s="2">
        <v>582657239.00000036</v>
      </c>
      <c r="D41" s="2">
        <v>22140032.999999996</v>
      </c>
      <c r="E41" s="2">
        <v>7077900</v>
      </c>
      <c r="F41" s="2"/>
      <c r="G41" s="2">
        <v>39093000</v>
      </c>
      <c r="H41" s="2"/>
      <c r="I41" s="2">
        <v>29519660.999999993</v>
      </c>
      <c r="J41" s="2">
        <v>0</v>
      </c>
      <c r="K41" s="2"/>
      <c r="L41" s="1">
        <f t="shared" si="22"/>
        <v>127865023.99999997</v>
      </c>
      <c r="M41" s="14">
        <f t="shared" si="22"/>
        <v>658347800.00000036</v>
      </c>
      <c r="N41" s="12">
        <f>L41+M41</f>
        <v>786212824.00000036</v>
      </c>
      <c r="P41" s="3" t="s">
        <v>14</v>
      </c>
      <c r="Q41" s="2">
        <v>30808</v>
      </c>
      <c r="R41" s="2">
        <v>97341</v>
      </c>
      <c r="S41" s="2">
        <v>4364</v>
      </c>
      <c r="T41" s="2">
        <v>1140</v>
      </c>
      <c r="U41" s="2">
        <v>0</v>
      </c>
      <c r="V41" s="2">
        <v>4973</v>
      </c>
      <c r="W41" s="2">
        <v>0</v>
      </c>
      <c r="X41" s="2">
        <v>6576</v>
      </c>
      <c r="Y41" s="2">
        <v>8617</v>
      </c>
      <c r="Z41" s="2">
        <v>0</v>
      </c>
      <c r="AA41" s="1">
        <f t="shared" si="23"/>
        <v>43789</v>
      </c>
      <c r="AB41" s="14">
        <f t="shared" si="23"/>
        <v>110030</v>
      </c>
      <c r="AC41" s="12">
        <f>AA41+AB41</f>
        <v>153819</v>
      </c>
      <c r="AE41" s="3" t="s">
        <v>14</v>
      </c>
      <c r="AF41" s="2">
        <f t="shared" si="24"/>
        <v>3431.7382173461428</v>
      </c>
      <c r="AG41" s="2">
        <f t="shared" si="24"/>
        <v>5985.7330313023322</v>
      </c>
      <c r="AH41" s="2">
        <f t="shared" si="24"/>
        <v>5073.3347846012821</v>
      </c>
      <c r="AI41" s="2">
        <f t="shared" si="24"/>
        <v>6208.6842105263158</v>
      </c>
      <c r="AJ41" s="2" t="str">
        <f t="shared" si="24"/>
        <v>N.A.</v>
      </c>
      <c r="AK41" s="2">
        <f t="shared" si="24"/>
        <v>7861.0496682083249</v>
      </c>
      <c r="AL41" s="2" t="str">
        <f t="shared" si="24"/>
        <v>N.A.</v>
      </c>
      <c r="AM41" s="2">
        <f t="shared" si="24"/>
        <v>4488.9995437956195</v>
      </c>
      <c r="AN41" s="2">
        <f t="shared" si="24"/>
        <v>0</v>
      </c>
      <c r="AO41" s="2" t="str">
        <f t="shared" si="24"/>
        <v>N.A.</v>
      </c>
      <c r="AP41" s="15">
        <f t="shared" si="24"/>
        <v>2920.0261252826044</v>
      </c>
      <c r="AQ41" s="16">
        <f t="shared" si="24"/>
        <v>5983.3481777697025</v>
      </c>
      <c r="AR41" s="12">
        <f t="shared" si="24"/>
        <v>5111.2854978903797</v>
      </c>
    </row>
    <row r="42" spans="1:44" ht="15" customHeight="1" thickBot="1" x14ac:dyDescent="0.3">
      <c r="A42" s="3" t="s">
        <v>15</v>
      </c>
      <c r="B42" s="2">
        <v>31992</v>
      </c>
      <c r="C42" s="2">
        <v>962792.00000000012</v>
      </c>
      <c r="D42" s="2">
        <v>19840</v>
      </c>
      <c r="E42" s="2"/>
      <c r="F42" s="2"/>
      <c r="G42" s="2">
        <v>0</v>
      </c>
      <c r="H42" s="2">
        <v>165635.99999999997</v>
      </c>
      <c r="I42" s="2"/>
      <c r="J42" s="2">
        <v>0</v>
      </c>
      <c r="K42" s="2"/>
      <c r="L42" s="1">
        <f t="shared" si="22"/>
        <v>217467.99999999997</v>
      </c>
      <c r="M42" s="14">
        <f t="shared" si="22"/>
        <v>962792.00000000012</v>
      </c>
      <c r="N42" s="12">
        <f>L42+M42</f>
        <v>1180260</v>
      </c>
      <c r="P42" s="3" t="s">
        <v>15</v>
      </c>
      <c r="Q42" s="2">
        <v>62</v>
      </c>
      <c r="R42" s="2">
        <v>381</v>
      </c>
      <c r="S42" s="2">
        <v>62</v>
      </c>
      <c r="T42" s="2">
        <v>0</v>
      </c>
      <c r="U42" s="2">
        <v>0</v>
      </c>
      <c r="V42" s="2">
        <v>51</v>
      </c>
      <c r="W42" s="2">
        <v>252</v>
      </c>
      <c r="X42" s="2">
        <v>0</v>
      </c>
      <c r="Y42" s="2">
        <v>916</v>
      </c>
      <c r="Z42" s="2">
        <v>0</v>
      </c>
      <c r="AA42" s="1">
        <f t="shared" si="23"/>
        <v>1292</v>
      </c>
      <c r="AB42" s="14">
        <f t="shared" si="23"/>
        <v>432</v>
      </c>
      <c r="AC42" s="12">
        <f>AA42+AB42</f>
        <v>1724</v>
      </c>
      <c r="AE42" s="3" t="s">
        <v>15</v>
      </c>
      <c r="AF42" s="2">
        <f t="shared" si="24"/>
        <v>516</v>
      </c>
      <c r="AG42" s="2">
        <f t="shared" si="24"/>
        <v>2527.0131233595803</v>
      </c>
      <c r="AH42" s="2">
        <f t="shared" si="24"/>
        <v>320</v>
      </c>
      <c r="AI42" s="2" t="str">
        <f t="shared" si="24"/>
        <v>N.A.</v>
      </c>
      <c r="AJ42" s="2" t="str">
        <f t="shared" si="24"/>
        <v>N.A.</v>
      </c>
      <c r="AK42" s="2">
        <f t="shared" si="24"/>
        <v>0</v>
      </c>
      <c r="AL42" s="2">
        <f t="shared" si="24"/>
        <v>657.28571428571422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168.31888544891638</v>
      </c>
      <c r="AQ42" s="16">
        <f t="shared" si="24"/>
        <v>2228.6851851851857</v>
      </c>
      <c r="AR42" s="12">
        <f t="shared" si="24"/>
        <v>684.60556844547568</v>
      </c>
    </row>
    <row r="43" spans="1:44" ht="15" customHeight="1" thickBot="1" x14ac:dyDescent="0.3">
      <c r="A43" s="4" t="s">
        <v>16</v>
      </c>
      <c r="B43" s="2">
        <v>178512382</v>
      </c>
      <c r="C43" s="2">
        <v>586974171.00000072</v>
      </c>
      <c r="D43" s="2">
        <v>24560967.999999996</v>
      </c>
      <c r="E43" s="2">
        <v>7077900</v>
      </c>
      <c r="F43" s="2">
        <v>11183190.000000002</v>
      </c>
      <c r="G43" s="2">
        <v>39093000</v>
      </c>
      <c r="H43" s="2">
        <v>74225341.999999985</v>
      </c>
      <c r="I43" s="2">
        <v>29519660.999999993</v>
      </c>
      <c r="J43" s="2">
        <v>0</v>
      </c>
      <c r="K43" s="2"/>
      <c r="L43" s="1">
        <f t="shared" ref="L43" si="25">B43+D43+F43+H43+J43</f>
        <v>288481882</v>
      </c>
      <c r="M43" s="14">
        <f t="shared" ref="M43" si="26">C43+E43+G43+I43+K43</f>
        <v>662664732.00000072</v>
      </c>
      <c r="N43" s="18">
        <f>L43+M43</f>
        <v>951146614.00000072</v>
      </c>
      <c r="P43" s="4" t="s">
        <v>16</v>
      </c>
      <c r="Q43" s="2">
        <v>60659</v>
      </c>
      <c r="R43" s="2">
        <v>99013</v>
      </c>
      <c r="S43" s="2">
        <v>5708</v>
      </c>
      <c r="T43" s="2">
        <v>1140</v>
      </c>
      <c r="U43" s="2">
        <v>2689</v>
      </c>
      <c r="V43" s="2">
        <v>5024</v>
      </c>
      <c r="W43" s="2">
        <v>36999</v>
      </c>
      <c r="X43" s="2">
        <v>6576</v>
      </c>
      <c r="Y43" s="2">
        <v>18724</v>
      </c>
      <c r="Z43" s="2">
        <v>0</v>
      </c>
      <c r="AA43" s="1">
        <f t="shared" ref="AA43" si="27">Q43+S43+U43+W43+Y43</f>
        <v>124779</v>
      </c>
      <c r="AB43" s="14">
        <f t="shared" ref="AB43" si="28">R43+T43+V43+X43+Z43</f>
        <v>111753</v>
      </c>
      <c r="AC43" s="18">
        <f>AA43+AB43</f>
        <v>236532</v>
      </c>
      <c r="AE43" s="4" t="s">
        <v>16</v>
      </c>
      <c r="AF43" s="2">
        <f t="shared" ref="AF43:AO43" si="29">IFERROR(B43/Q43, "N.A.")</f>
        <v>2942.8836940932097</v>
      </c>
      <c r="AG43" s="2">
        <f t="shared" si="29"/>
        <v>5928.2535727631794</v>
      </c>
      <c r="AH43" s="2">
        <f t="shared" si="29"/>
        <v>4302.9025928521369</v>
      </c>
      <c r="AI43" s="2">
        <f t="shared" si="29"/>
        <v>6208.6842105263158</v>
      </c>
      <c r="AJ43" s="2">
        <f t="shared" si="29"/>
        <v>4158.865749349201</v>
      </c>
      <c r="AK43" s="2">
        <f t="shared" si="29"/>
        <v>7781.25</v>
      </c>
      <c r="AL43" s="2">
        <f t="shared" si="29"/>
        <v>2006.1445444471469</v>
      </c>
      <c r="AM43" s="2">
        <f t="shared" si="29"/>
        <v>4488.9995437956195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2311.9425704645814</v>
      </c>
      <c r="AQ43" s="16">
        <f t="shared" ref="AQ43" si="31">IFERROR(M43/AB43, "N.A.")</f>
        <v>5929.7265576763102</v>
      </c>
      <c r="AR43" s="12">
        <f t="shared" ref="AR43" si="32">IFERROR(N43/AC43, "N.A.")</f>
        <v>4021.2174843150219</v>
      </c>
    </row>
    <row r="44" spans="1:44" ht="15" customHeight="1" thickBot="1" x14ac:dyDescent="0.3">
      <c r="A44" s="5" t="s">
        <v>0</v>
      </c>
      <c r="B44" s="48">
        <f>B43+C43</f>
        <v>765486553.00000072</v>
      </c>
      <c r="C44" s="49"/>
      <c r="D44" s="48">
        <f>D43+E43</f>
        <v>31638867.999999996</v>
      </c>
      <c r="E44" s="49"/>
      <c r="F44" s="48">
        <f>F43+G43</f>
        <v>50276190</v>
      </c>
      <c r="G44" s="49"/>
      <c r="H44" s="48">
        <f>H43+I43</f>
        <v>103745002.99999997</v>
      </c>
      <c r="I44" s="49"/>
      <c r="J44" s="48">
        <f>J43+K43</f>
        <v>0</v>
      </c>
      <c r="K44" s="49"/>
      <c r="L44" s="48">
        <f>L43+M43</f>
        <v>951146614.00000072</v>
      </c>
      <c r="M44" s="50"/>
      <c r="N44" s="19">
        <f>B44+D44+F44+H44+J44</f>
        <v>951146614.00000072</v>
      </c>
      <c r="P44" s="5" t="s">
        <v>0</v>
      </c>
      <c r="Q44" s="48">
        <f>Q43+R43</f>
        <v>159672</v>
      </c>
      <c r="R44" s="49"/>
      <c r="S44" s="48">
        <f>S43+T43</f>
        <v>6848</v>
      </c>
      <c r="T44" s="49"/>
      <c r="U44" s="48">
        <f>U43+V43</f>
        <v>7713</v>
      </c>
      <c r="V44" s="49"/>
      <c r="W44" s="48">
        <f>W43+X43</f>
        <v>43575</v>
      </c>
      <c r="X44" s="49"/>
      <c r="Y44" s="48">
        <f>Y43+Z43</f>
        <v>18724</v>
      </c>
      <c r="Z44" s="49"/>
      <c r="AA44" s="48">
        <f>AA43+AB43</f>
        <v>236532</v>
      </c>
      <c r="AB44" s="50"/>
      <c r="AC44" s="19">
        <f>Q44+S44+U44+W44+Y44</f>
        <v>236532</v>
      </c>
      <c r="AE44" s="5" t="s">
        <v>0</v>
      </c>
      <c r="AF44" s="28">
        <f>IFERROR(B44/Q44,"N.A.")</f>
        <v>4794.1188999949945</v>
      </c>
      <c r="AG44" s="29"/>
      <c r="AH44" s="28">
        <f>IFERROR(D44/S44,"N.A.")</f>
        <v>4620.1617990654204</v>
      </c>
      <c r="AI44" s="29"/>
      <c r="AJ44" s="28">
        <f>IFERROR(F44/U44,"N.A.")</f>
        <v>6518.3702839362113</v>
      </c>
      <c r="AK44" s="29"/>
      <c r="AL44" s="28">
        <f>IFERROR(H44/W44,"N.A.")</f>
        <v>2380.8377051061379</v>
      </c>
      <c r="AM44" s="29"/>
      <c r="AN44" s="28">
        <f>IFERROR(J44/Y44,"N.A.")</f>
        <v>0</v>
      </c>
      <c r="AO44" s="29"/>
      <c r="AP44" s="28">
        <f>IFERROR(L44/AA44,"N.A.")</f>
        <v>4021.2174843150219</v>
      </c>
      <c r="AQ44" s="29"/>
      <c r="AR44" s="17">
        <f>IFERROR(N44/AC44, "N.A.")</f>
        <v>4021.2174843150219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7579435</v>
      </c>
      <c r="C15" s="2"/>
      <c r="D15" s="2">
        <v>3492890</v>
      </c>
      <c r="E15" s="2"/>
      <c r="F15" s="2">
        <v>5348275</v>
      </c>
      <c r="G15" s="2"/>
      <c r="H15" s="2">
        <v>7030200.0000000009</v>
      </c>
      <c r="I15" s="2"/>
      <c r="J15" s="2">
        <v>0</v>
      </c>
      <c r="K15" s="2"/>
      <c r="L15" s="1">
        <f t="shared" ref="L15:M18" si="0">B15+D15+F15+H15+J15</f>
        <v>23450800</v>
      </c>
      <c r="M15" s="14">
        <f t="shared" si="0"/>
        <v>0</v>
      </c>
      <c r="N15" s="12">
        <f>L15+M15</f>
        <v>23450800</v>
      </c>
      <c r="P15" s="3" t="s">
        <v>12</v>
      </c>
      <c r="Q15" s="2">
        <v>2400</v>
      </c>
      <c r="R15" s="2">
        <v>0</v>
      </c>
      <c r="S15" s="2">
        <v>792</v>
      </c>
      <c r="T15" s="2">
        <v>0</v>
      </c>
      <c r="U15" s="2">
        <v>1052</v>
      </c>
      <c r="V15" s="2">
        <v>0</v>
      </c>
      <c r="W15" s="2">
        <v>4932</v>
      </c>
      <c r="X15" s="2">
        <v>0</v>
      </c>
      <c r="Y15" s="2">
        <v>527</v>
      </c>
      <c r="Z15" s="2">
        <v>0</v>
      </c>
      <c r="AA15" s="1">
        <f t="shared" ref="AA15:AB18" si="1">Q15+S15+U15+W15+Y15</f>
        <v>9703</v>
      </c>
      <c r="AB15" s="14">
        <f t="shared" si="1"/>
        <v>0</v>
      </c>
      <c r="AC15" s="12">
        <f>AA15+AB15</f>
        <v>9703</v>
      </c>
      <c r="AE15" s="3" t="s">
        <v>12</v>
      </c>
      <c r="AF15" s="2">
        <f t="shared" ref="AF15:AR18" si="2">IFERROR(B15/Q15, "N.A.")</f>
        <v>3158.0979166666666</v>
      </c>
      <c r="AG15" s="2" t="str">
        <f t="shared" si="2"/>
        <v>N.A.</v>
      </c>
      <c r="AH15" s="2">
        <f t="shared" si="2"/>
        <v>4410.2146464646466</v>
      </c>
      <c r="AI15" s="2" t="str">
        <f t="shared" si="2"/>
        <v>N.A.</v>
      </c>
      <c r="AJ15" s="2">
        <f t="shared" si="2"/>
        <v>5083.9115969581753</v>
      </c>
      <c r="AK15" s="2" t="str">
        <f t="shared" si="2"/>
        <v>N.A.</v>
      </c>
      <c r="AL15" s="2">
        <f t="shared" si="2"/>
        <v>1425.4257907542581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2416.8607647119447</v>
      </c>
      <c r="AQ15" s="16" t="str">
        <f t="shared" si="2"/>
        <v>N.A.</v>
      </c>
      <c r="AR15" s="12">
        <f t="shared" si="2"/>
        <v>2416.8607647119447</v>
      </c>
    </row>
    <row r="16" spans="1:44" ht="15" customHeight="1" thickBot="1" x14ac:dyDescent="0.3">
      <c r="A16" s="3" t="s">
        <v>13</v>
      </c>
      <c r="B16" s="2">
        <v>1307060</v>
      </c>
      <c r="C16" s="2">
        <v>336000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1307060</v>
      </c>
      <c r="M16" s="14">
        <f t="shared" si="0"/>
        <v>336000</v>
      </c>
      <c r="N16" s="12">
        <f>L16+M16</f>
        <v>1643060</v>
      </c>
      <c r="P16" s="3" t="s">
        <v>13</v>
      </c>
      <c r="Q16" s="2">
        <v>934</v>
      </c>
      <c r="R16" s="2">
        <v>140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934</v>
      </c>
      <c r="AB16" s="14">
        <f t="shared" si="1"/>
        <v>140</v>
      </c>
      <c r="AC16" s="12">
        <f>AA16+AB16</f>
        <v>1074</v>
      </c>
      <c r="AE16" s="3" t="s">
        <v>13</v>
      </c>
      <c r="AF16" s="2">
        <f t="shared" si="2"/>
        <v>1399.4218415417558</v>
      </c>
      <c r="AG16" s="2">
        <f t="shared" si="2"/>
        <v>2400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1399.4218415417558</v>
      </c>
      <c r="AQ16" s="16">
        <f t="shared" si="2"/>
        <v>2400</v>
      </c>
      <c r="AR16" s="12">
        <f t="shared" si="2"/>
        <v>1529.8510242085661</v>
      </c>
    </row>
    <row r="17" spans="1:44" ht="15" customHeight="1" thickBot="1" x14ac:dyDescent="0.3">
      <c r="A17" s="3" t="s">
        <v>14</v>
      </c>
      <c r="B17" s="2">
        <v>13664049.000000002</v>
      </c>
      <c r="C17" s="2">
        <v>77390015.000000015</v>
      </c>
      <c r="D17" s="2"/>
      <c r="E17" s="2"/>
      <c r="F17" s="2"/>
      <c r="G17" s="2">
        <v>7950099.9999999991</v>
      </c>
      <c r="H17" s="2"/>
      <c r="I17" s="2">
        <v>7796628</v>
      </c>
      <c r="J17" s="2">
        <v>0</v>
      </c>
      <c r="K17" s="2"/>
      <c r="L17" s="1">
        <f t="shared" si="0"/>
        <v>13664049.000000002</v>
      </c>
      <c r="M17" s="14">
        <f t="shared" si="0"/>
        <v>93136743.000000015</v>
      </c>
      <c r="N17" s="12">
        <f>L17+M17</f>
        <v>106800792.00000001</v>
      </c>
      <c r="P17" s="3" t="s">
        <v>14</v>
      </c>
      <c r="Q17" s="2">
        <v>6429</v>
      </c>
      <c r="R17" s="2">
        <v>11197</v>
      </c>
      <c r="S17" s="2">
        <v>0</v>
      </c>
      <c r="T17" s="2">
        <v>0</v>
      </c>
      <c r="U17" s="2">
        <v>0</v>
      </c>
      <c r="V17" s="2">
        <v>960</v>
      </c>
      <c r="W17" s="2">
        <v>0</v>
      </c>
      <c r="X17" s="2">
        <v>2105</v>
      </c>
      <c r="Y17" s="2">
        <v>3036</v>
      </c>
      <c r="Z17" s="2">
        <v>0</v>
      </c>
      <c r="AA17" s="1">
        <f t="shared" si="1"/>
        <v>9465</v>
      </c>
      <c r="AB17" s="14">
        <f t="shared" si="1"/>
        <v>14262</v>
      </c>
      <c r="AC17" s="12">
        <f>AA17+AB17</f>
        <v>23727</v>
      </c>
      <c r="AE17" s="3" t="s">
        <v>14</v>
      </c>
      <c r="AF17" s="2">
        <f t="shared" si="2"/>
        <v>2125.3770415305648</v>
      </c>
      <c r="AG17" s="2">
        <f t="shared" si="2"/>
        <v>6911.6741091363774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8281.3541666666661</v>
      </c>
      <c r="AL17" s="2" t="str">
        <f t="shared" si="2"/>
        <v>N.A.</v>
      </c>
      <c r="AM17" s="2">
        <f t="shared" si="2"/>
        <v>3703.8612826603326</v>
      </c>
      <c r="AN17" s="2">
        <f t="shared" si="2"/>
        <v>0</v>
      </c>
      <c r="AO17" s="2" t="str">
        <f t="shared" si="2"/>
        <v>N.A.</v>
      </c>
      <c r="AP17" s="15">
        <f t="shared" si="2"/>
        <v>1443.6396196513472</v>
      </c>
      <c r="AQ17" s="16">
        <f t="shared" si="2"/>
        <v>6530.412494741272</v>
      </c>
      <c r="AR17" s="12">
        <f t="shared" si="2"/>
        <v>4501.2345429257812</v>
      </c>
    </row>
    <row r="18" spans="1:44" ht="15" customHeight="1" thickBot="1" x14ac:dyDescent="0.3">
      <c r="A18" s="3" t="s">
        <v>15</v>
      </c>
      <c r="B18" s="2">
        <v>1950060.0000000002</v>
      </c>
      <c r="C18" s="2">
        <v>1469807.9999999998</v>
      </c>
      <c r="D18" s="2"/>
      <c r="E18" s="2"/>
      <c r="F18" s="2"/>
      <c r="G18" s="2">
        <v>136400</v>
      </c>
      <c r="H18" s="2">
        <v>148979.00000000003</v>
      </c>
      <c r="I18" s="2"/>
      <c r="J18" s="2">
        <v>0</v>
      </c>
      <c r="K18" s="2"/>
      <c r="L18" s="1">
        <f t="shared" si="0"/>
        <v>2099039.0000000005</v>
      </c>
      <c r="M18" s="14">
        <f t="shared" si="0"/>
        <v>1606207.9999999998</v>
      </c>
      <c r="N18" s="12">
        <f>L18+M18</f>
        <v>3705247</v>
      </c>
      <c r="P18" s="3" t="s">
        <v>15</v>
      </c>
      <c r="Q18" s="2">
        <v>702</v>
      </c>
      <c r="R18" s="2">
        <v>497</v>
      </c>
      <c r="S18" s="2">
        <v>0</v>
      </c>
      <c r="T18" s="2">
        <v>0</v>
      </c>
      <c r="U18" s="2">
        <v>0</v>
      </c>
      <c r="V18" s="2">
        <v>176</v>
      </c>
      <c r="W18" s="2">
        <v>3155</v>
      </c>
      <c r="X18" s="2">
        <v>0</v>
      </c>
      <c r="Y18" s="2">
        <v>1339</v>
      </c>
      <c r="Z18" s="2">
        <v>0</v>
      </c>
      <c r="AA18" s="1">
        <f t="shared" si="1"/>
        <v>5196</v>
      </c>
      <c r="AB18" s="14">
        <f t="shared" si="1"/>
        <v>673</v>
      </c>
      <c r="AC18" s="18">
        <f>AA18+AB18</f>
        <v>5869</v>
      </c>
      <c r="AE18" s="3" t="s">
        <v>15</v>
      </c>
      <c r="AF18" s="2">
        <f t="shared" si="2"/>
        <v>2777.863247863248</v>
      </c>
      <c r="AG18" s="2">
        <f t="shared" si="2"/>
        <v>2957.3601609657944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775</v>
      </c>
      <c r="AL18" s="2">
        <f t="shared" si="2"/>
        <v>47.219968304278929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403.97209391839885</v>
      </c>
      <c r="AQ18" s="16">
        <f t="shared" si="2"/>
        <v>2386.6389301634467</v>
      </c>
      <c r="AR18" s="12">
        <f t="shared" si="2"/>
        <v>631.32509797239732</v>
      </c>
    </row>
    <row r="19" spans="1:44" ht="15" customHeight="1" thickBot="1" x14ac:dyDescent="0.3">
      <c r="A19" s="4" t="s">
        <v>16</v>
      </c>
      <c r="B19" s="2">
        <v>24500604.000000004</v>
      </c>
      <c r="C19" s="2">
        <v>79195823.00000003</v>
      </c>
      <c r="D19" s="2">
        <v>3492890</v>
      </c>
      <c r="E19" s="2"/>
      <c r="F19" s="2">
        <v>5348275</v>
      </c>
      <c r="G19" s="2">
        <v>8086500</v>
      </c>
      <c r="H19" s="2">
        <v>7179179.0000000009</v>
      </c>
      <c r="I19" s="2">
        <v>7796628</v>
      </c>
      <c r="J19" s="2">
        <v>0</v>
      </c>
      <c r="K19" s="2"/>
      <c r="L19" s="1">
        <f t="shared" ref="L19" si="3">B19+D19+F19+H19+J19</f>
        <v>40520948.000000007</v>
      </c>
      <c r="M19" s="14">
        <f t="shared" ref="M19" si="4">C19+E19+G19+I19+K19</f>
        <v>95078951.00000003</v>
      </c>
      <c r="N19" s="18">
        <f>L19+M19</f>
        <v>135599899.00000003</v>
      </c>
      <c r="P19" s="4" t="s">
        <v>16</v>
      </c>
      <c r="Q19" s="2">
        <v>10465</v>
      </c>
      <c r="R19" s="2">
        <v>11834</v>
      </c>
      <c r="S19" s="2">
        <v>792</v>
      </c>
      <c r="T19" s="2">
        <v>0</v>
      </c>
      <c r="U19" s="2">
        <v>1052</v>
      </c>
      <c r="V19" s="2">
        <v>1136</v>
      </c>
      <c r="W19" s="2">
        <v>8087</v>
      </c>
      <c r="X19" s="2">
        <v>2105</v>
      </c>
      <c r="Y19" s="2">
        <v>4902</v>
      </c>
      <c r="Z19" s="2">
        <v>0</v>
      </c>
      <c r="AA19" s="1">
        <f t="shared" ref="AA19" si="5">Q19+S19+U19+W19+Y19</f>
        <v>25298</v>
      </c>
      <c r="AB19" s="14">
        <f t="shared" ref="AB19" si="6">R19+T19+V19+X19+Z19</f>
        <v>15075</v>
      </c>
      <c r="AC19" s="12">
        <f>AA19+AB19</f>
        <v>40373</v>
      </c>
      <c r="AE19" s="4" t="s">
        <v>16</v>
      </c>
      <c r="AF19" s="2">
        <f t="shared" ref="AF19:AO19" si="7">IFERROR(B19/Q19, "N.A.")</f>
        <v>2341.1948399426665</v>
      </c>
      <c r="AG19" s="2">
        <f t="shared" si="7"/>
        <v>6692.2277336488114</v>
      </c>
      <c r="AH19" s="2">
        <f t="shared" si="7"/>
        <v>4410.2146464646466</v>
      </c>
      <c r="AI19" s="2" t="str">
        <f t="shared" si="7"/>
        <v>N.A.</v>
      </c>
      <c r="AJ19" s="2">
        <f t="shared" si="7"/>
        <v>5083.9115969581753</v>
      </c>
      <c r="AK19" s="2">
        <f t="shared" si="7"/>
        <v>7118.3978873239439</v>
      </c>
      <c r="AL19" s="2">
        <f t="shared" si="7"/>
        <v>887.74316804748378</v>
      </c>
      <c r="AM19" s="2">
        <f t="shared" si="7"/>
        <v>3703.8612826603326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1601.7451181911617</v>
      </c>
      <c r="AQ19" s="16">
        <f t="shared" ref="AQ19" si="9">IFERROR(M19/AB19, "N.A.")</f>
        <v>6307.0614262023237</v>
      </c>
      <c r="AR19" s="12">
        <f t="shared" ref="AR19" si="10">IFERROR(N19/AC19, "N.A.")</f>
        <v>3358.6778044732873</v>
      </c>
    </row>
    <row r="20" spans="1:44" ht="15" customHeight="1" thickBot="1" x14ac:dyDescent="0.3">
      <c r="A20" s="5" t="s">
        <v>0</v>
      </c>
      <c r="B20" s="48">
        <f>B19+C19</f>
        <v>103696427.00000003</v>
      </c>
      <c r="C20" s="49"/>
      <c r="D20" s="48">
        <f>D19+E19</f>
        <v>3492890</v>
      </c>
      <c r="E20" s="49"/>
      <c r="F20" s="48">
        <f>F19+G19</f>
        <v>13434775</v>
      </c>
      <c r="G20" s="49"/>
      <c r="H20" s="48">
        <f>H19+I19</f>
        <v>14975807</v>
      </c>
      <c r="I20" s="49"/>
      <c r="J20" s="48">
        <f>J19+K19</f>
        <v>0</v>
      </c>
      <c r="K20" s="49"/>
      <c r="L20" s="48">
        <f>L19+M19</f>
        <v>135599899.00000003</v>
      </c>
      <c r="M20" s="50"/>
      <c r="N20" s="19">
        <f>B20+D20+F20+H20+J20</f>
        <v>135599899.00000003</v>
      </c>
      <c r="P20" s="5" t="s">
        <v>0</v>
      </c>
      <c r="Q20" s="48">
        <f>Q19+R19</f>
        <v>22299</v>
      </c>
      <c r="R20" s="49"/>
      <c r="S20" s="48">
        <f>S19+T19</f>
        <v>792</v>
      </c>
      <c r="T20" s="49"/>
      <c r="U20" s="48">
        <f>U19+V19</f>
        <v>2188</v>
      </c>
      <c r="V20" s="49"/>
      <c r="W20" s="48">
        <f>W19+X19</f>
        <v>10192</v>
      </c>
      <c r="X20" s="49"/>
      <c r="Y20" s="48">
        <f>Y19+Z19</f>
        <v>4902</v>
      </c>
      <c r="Z20" s="49"/>
      <c r="AA20" s="48">
        <f>AA19+AB19</f>
        <v>40373</v>
      </c>
      <c r="AB20" s="49"/>
      <c r="AC20" s="20">
        <f>Q20+S20+U20+W20+Y20</f>
        <v>40373</v>
      </c>
      <c r="AE20" s="5" t="s">
        <v>0</v>
      </c>
      <c r="AF20" s="28">
        <f>IFERROR(B20/Q20,"N.A.")</f>
        <v>4650.2725234315458</v>
      </c>
      <c r="AG20" s="29"/>
      <c r="AH20" s="28">
        <f>IFERROR(D20/S20,"N.A.")</f>
        <v>4410.2146464646466</v>
      </c>
      <c r="AI20" s="29"/>
      <c r="AJ20" s="28">
        <f>IFERROR(F20/U20,"N.A.")</f>
        <v>6140.2079524680075</v>
      </c>
      <c r="AK20" s="29"/>
      <c r="AL20" s="28">
        <f>IFERROR(H20/W20,"N.A.")</f>
        <v>1469.3688186813188</v>
      </c>
      <c r="AM20" s="29"/>
      <c r="AN20" s="28">
        <f>IFERROR(J20/Y20,"N.A.")</f>
        <v>0</v>
      </c>
      <c r="AO20" s="29"/>
      <c r="AP20" s="28">
        <f>IFERROR(L20/AA20,"N.A.")</f>
        <v>3358.6778044732873</v>
      </c>
      <c r="AQ20" s="29"/>
      <c r="AR20" s="17">
        <f>IFERROR(N20/AC20, "N.A.")</f>
        <v>3358.6778044732873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7310215</v>
      </c>
      <c r="C27" s="2"/>
      <c r="D27" s="2">
        <v>3492890</v>
      </c>
      <c r="E27" s="2"/>
      <c r="F27" s="2">
        <v>5006275</v>
      </c>
      <c r="G27" s="2"/>
      <c r="H27" s="2">
        <v>4174414.0000000005</v>
      </c>
      <c r="I27" s="2"/>
      <c r="J27" s="2">
        <v>0</v>
      </c>
      <c r="K27" s="2"/>
      <c r="L27" s="1">
        <f t="shared" ref="L27:M30" si="11">B27+D27+F27+H27+J27</f>
        <v>19983794</v>
      </c>
      <c r="M27" s="14">
        <f t="shared" si="11"/>
        <v>0</v>
      </c>
      <c r="N27" s="12">
        <f>L27+M27</f>
        <v>19983794</v>
      </c>
      <c r="P27" s="3" t="s">
        <v>12</v>
      </c>
      <c r="Q27" s="2">
        <v>2156</v>
      </c>
      <c r="R27" s="2">
        <v>0</v>
      </c>
      <c r="S27" s="2">
        <v>792</v>
      </c>
      <c r="T27" s="2">
        <v>0</v>
      </c>
      <c r="U27" s="2">
        <v>881</v>
      </c>
      <c r="V27" s="2">
        <v>0</v>
      </c>
      <c r="W27" s="2">
        <v>1647</v>
      </c>
      <c r="X27" s="2">
        <v>0</v>
      </c>
      <c r="Y27" s="2">
        <v>104</v>
      </c>
      <c r="Z27" s="2">
        <v>0</v>
      </c>
      <c r="AA27" s="1">
        <f t="shared" ref="AA27:AB30" si="12">Q27+S27+U27+W27+Y27</f>
        <v>5580</v>
      </c>
      <c r="AB27" s="14">
        <f t="shared" si="12"/>
        <v>0</v>
      </c>
      <c r="AC27" s="12">
        <f>AA27+AB27</f>
        <v>5580</v>
      </c>
      <c r="AE27" s="3" t="s">
        <v>12</v>
      </c>
      <c r="AF27" s="2">
        <f t="shared" ref="AF27:AR30" si="13">IFERROR(B27/Q27, "N.A.")</f>
        <v>3390.637755102041</v>
      </c>
      <c r="AG27" s="2" t="str">
        <f t="shared" si="13"/>
        <v>N.A.</v>
      </c>
      <c r="AH27" s="2">
        <f t="shared" si="13"/>
        <v>4410.2146464646466</v>
      </c>
      <c r="AI27" s="2" t="str">
        <f t="shared" si="13"/>
        <v>N.A.</v>
      </c>
      <c r="AJ27" s="2">
        <f t="shared" si="13"/>
        <v>5682.4914869466511</v>
      </c>
      <c r="AK27" s="2" t="str">
        <f t="shared" si="13"/>
        <v>N.A.</v>
      </c>
      <c r="AL27" s="2">
        <f t="shared" si="13"/>
        <v>2534.5561627200973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3581.3250896057348</v>
      </c>
      <c r="AQ27" s="16" t="str">
        <f t="shared" si="13"/>
        <v>N.A.</v>
      </c>
      <c r="AR27" s="12">
        <f t="shared" si="13"/>
        <v>3581.3250896057348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7297928.9999999981</v>
      </c>
      <c r="C29" s="2">
        <v>44138734.999999993</v>
      </c>
      <c r="D29" s="2"/>
      <c r="E29" s="2"/>
      <c r="F29" s="2"/>
      <c r="G29" s="2">
        <v>6234400</v>
      </c>
      <c r="H29" s="2"/>
      <c r="I29" s="2">
        <v>3263205</v>
      </c>
      <c r="J29" s="2">
        <v>0</v>
      </c>
      <c r="K29" s="2"/>
      <c r="L29" s="1">
        <f t="shared" si="11"/>
        <v>7297928.9999999981</v>
      </c>
      <c r="M29" s="14">
        <f t="shared" si="11"/>
        <v>53636339.999999993</v>
      </c>
      <c r="N29" s="12">
        <f>L29+M29</f>
        <v>60934268.999999993</v>
      </c>
      <c r="P29" s="3" t="s">
        <v>14</v>
      </c>
      <c r="Q29" s="2">
        <v>3226</v>
      </c>
      <c r="R29" s="2">
        <v>6698</v>
      </c>
      <c r="S29" s="2">
        <v>0</v>
      </c>
      <c r="T29" s="2">
        <v>0</v>
      </c>
      <c r="U29" s="2">
        <v>0</v>
      </c>
      <c r="V29" s="2">
        <v>670</v>
      </c>
      <c r="W29" s="2">
        <v>0</v>
      </c>
      <c r="X29" s="2">
        <v>912</v>
      </c>
      <c r="Y29" s="2">
        <v>1608</v>
      </c>
      <c r="Z29" s="2">
        <v>0</v>
      </c>
      <c r="AA29" s="1">
        <f t="shared" si="12"/>
        <v>4834</v>
      </c>
      <c r="AB29" s="14">
        <f t="shared" si="12"/>
        <v>8280</v>
      </c>
      <c r="AC29" s="12">
        <f>AA29+AB29</f>
        <v>13114</v>
      </c>
      <c r="AE29" s="3" t="s">
        <v>14</v>
      </c>
      <c r="AF29" s="2">
        <f t="shared" si="13"/>
        <v>2262.2222566645996</v>
      </c>
      <c r="AG29" s="2">
        <f t="shared" si="13"/>
        <v>6589.8380113466692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9305.0746268656712</v>
      </c>
      <c r="AL29" s="2" t="str">
        <f t="shared" si="13"/>
        <v>N.A.</v>
      </c>
      <c r="AM29" s="2">
        <f t="shared" si="13"/>
        <v>3578.0756578947367</v>
      </c>
      <c r="AN29" s="2">
        <f t="shared" si="13"/>
        <v>0</v>
      </c>
      <c r="AO29" s="2" t="str">
        <f t="shared" si="13"/>
        <v>N.A.</v>
      </c>
      <c r="AP29" s="15">
        <f t="shared" si="13"/>
        <v>1509.7081092263131</v>
      </c>
      <c r="AQ29" s="16">
        <f t="shared" si="13"/>
        <v>6477.8188405797091</v>
      </c>
      <c r="AR29" s="12">
        <f t="shared" si="13"/>
        <v>4646.5051852981542</v>
      </c>
    </row>
    <row r="30" spans="1:44" ht="15" customHeight="1" thickBot="1" x14ac:dyDescent="0.3">
      <c r="A30" s="3" t="s">
        <v>15</v>
      </c>
      <c r="B30" s="2">
        <v>1950060.0000000002</v>
      </c>
      <c r="C30" s="2">
        <v>711641</v>
      </c>
      <c r="D30" s="2"/>
      <c r="E30" s="2"/>
      <c r="F30" s="2"/>
      <c r="G30" s="2">
        <v>136400</v>
      </c>
      <c r="H30" s="2">
        <v>148979.00000000003</v>
      </c>
      <c r="I30" s="2"/>
      <c r="J30" s="2">
        <v>0</v>
      </c>
      <c r="K30" s="2"/>
      <c r="L30" s="1">
        <f t="shared" si="11"/>
        <v>2099039.0000000005</v>
      </c>
      <c r="M30" s="14">
        <f t="shared" si="11"/>
        <v>848041</v>
      </c>
      <c r="N30" s="12">
        <f>L30+M30</f>
        <v>2947080.0000000005</v>
      </c>
      <c r="P30" s="3" t="s">
        <v>15</v>
      </c>
      <c r="Q30" s="2">
        <v>702</v>
      </c>
      <c r="R30" s="2">
        <v>234</v>
      </c>
      <c r="S30" s="2">
        <v>0</v>
      </c>
      <c r="T30" s="2">
        <v>0</v>
      </c>
      <c r="U30" s="2">
        <v>0</v>
      </c>
      <c r="V30" s="2">
        <v>176</v>
      </c>
      <c r="W30" s="2">
        <v>3155</v>
      </c>
      <c r="X30" s="2">
        <v>0</v>
      </c>
      <c r="Y30" s="2">
        <v>1063</v>
      </c>
      <c r="Z30" s="2">
        <v>0</v>
      </c>
      <c r="AA30" s="1">
        <f t="shared" si="12"/>
        <v>4920</v>
      </c>
      <c r="AB30" s="14">
        <f t="shared" si="12"/>
        <v>410</v>
      </c>
      <c r="AC30" s="18">
        <f>AA30+AB30</f>
        <v>5330</v>
      </c>
      <c r="AE30" s="3" t="s">
        <v>15</v>
      </c>
      <c r="AF30" s="2">
        <f t="shared" si="13"/>
        <v>2777.863247863248</v>
      </c>
      <c r="AG30" s="2">
        <f t="shared" si="13"/>
        <v>3041.2008547008545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775</v>
      </c>
      <c r="AL30" s="2">
        <f t="shared" si="13"/>
        <v>47.219968304278929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426.633943089431</v>
      </c>
      <c r="AQ30" s="16">
        <f t="shared" si="13"/>
        <v>2068.3926829268294</v>
      </c>
      <c r="AR30" s="12">
        <f t="shared" si="13"/>
        <v>552.92307692307702</v>
      </c>
    </row>
    <row r="31" spans="1:44" ht="15" customHeight="1" thickBot="1" x14ac:dyDescent="0.3">
      <c r="A31" s="4" t="s">
        <v>16</v>
      </c>
      <c r="B31" s="2">
        <v>16558204</v>
      </c>
      <c r="C31" s="2">
        <v>44850375.999999993</v>
      </c>
      <c r="D31" s="2">
        <v>3492890</v>
      </c>
      <c r="E31" s="2"/>
      <c r="F31" s="2">
        <v>5006275</v>
      </c>
      <c r="G31" s="2">
        <v>6370799.9999999991</v>
      </c>
      <c r="H31" s="2">
        <v>4323393</v>
      </c>
      <c r="I31" s="2">
        <v>3263205</v>
      </c>
      <c r="J31" s="2">
        <v>0</v>
      </c>
      <c r="K31" s="2"/>
      <c r="L31" s="1">
        <f t="shared" ref="L31" si="14">B31+D31+F31+H31+J31</f>
        <v>29380762</v>
      </c>
      <c r="M31" s="14">
        <f t="shared" ref="M31" si="15">C31+E31+G31+I31+K31</f>
        <v>54484380.999999993</v>
      </c>
      <c r="N31" s="18">
        <f>L31+M31</f>
        <v>83865143</v>
      </c>
      <c r="P31" s="4" t="s">
        <v>16</v>
      </c>
      <c r="Q31" s="2">
        <v>6084</v>
      </c>
      <c r="R31" s="2">
        <v>6932</v>
      </c>
      <c r="S31" s="2">
        <v>792</v>
      </c>
      <c r="T31" s="2">
        <v>0</v>
      </c>
      <c r="U31" s="2">
        <v>881</v>
      </c>
      <c r="V31" s="2">
        <v>846</v>
      </c>
      <c r="W31" s="2">
        <v>4802</v>
      </c>
      <c r="X31" s="2">
        <v>912</v>
      </c>
      <c r="Y31" s="2">
        <v>2775</v>
      </c>
      <c r="Z31" s="2">
        <v>0</v>
      </c>
      <c r="AA31" s="1">
        <f t="shared" ref="AA31" si="16">Q31+S31+U31+W31+Y31</f>
        <v>15334</v>
      </c>
      <c r="AB31" s="14">
        <f t="shared" ref="AB31" si="17">R31+T31+V31+X31+Z31</f>
        <v>8690</v>
      </c>
      <c r="AC31" s="12">
        <f>AA31+AB31</f>
        <v>24024</v>
      </c>
      <c r="AE31" s="4" t="s">
        <v>16</v>
      </c>
      <c r="AF31" s="2">
        <f t="shared" ref="AF31:AO31" si="18">IFERROR(B31/Q31, "N.A.")</f>
        <v>2721.5982905982905</v>
      </c>
      <c r="AG31" s="2">
        <f t="shared" si="18"/>
        <v>6470.0484708597796</v>
      </c>
      <c r="AH31" s="2">
        <f t="shared" si="18"/>
        <v>4410.2146464646466</v>
      </c>
      <c r="AI31" s="2" t="str">
        <f t="shared" si="18"/>
        <v>N.A.</v>
      </c>
      <c r="AJ31" s="2">
        <f t="shared" si="18"/>
        <v>5682.4914869466511</v>
      </c>
      <c r="AK31" s="2">
        <f t="shared" si="18"/>
        <v>7530.4964539007078</v>
      </c>
      <c r="AL31" s="2">
        <f t="shared" si="18"/>
        <v>900.33173677634318</v>
      </c>
      <c r="AM31" s="2">
        <f t="shared" si="18"/>
        <v>3578.0756578947367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1916.0533455067171</v>
      </c>
      <c r="AQ31" s="16">
        <f t="shared" ref="AQ31" si="20">IFERROR(M31/AB31, "N.A.")</f>
        <v>6269.7791714614486</v>
      </c>
      <c r="AR31" s="12">
        <f t="shared" ref="AR31" si="21">IFERROR(N31/AC31, "N.A.")</f>
        <v>3490.8900682650683</v>
      </c>
    </row>
    <row r="32" spans="1:44" ht="15" customHeight="1" thickBot="1" x14ac:dyDescent="0.3">
      <c r="A32" s="5" t="s">
        <v>0</v>
      </c>
      <c r="B32" s="48">
        <f>B31+C31</f>
        <v>61408579.999999993</v>
      </c>
      <c r="C32" s="49"/>
      <c r="D32" s="48">
        <f>D31+E31</f>
        <v>3492890</v>
      </c>
      <c r="E32" s="49"/>
      <c r="F32" s="48">
        <f>F31+G31</f>
        <v>11377075</v>
      </c>
      <c r="G32" s="49"/>
      <c r="H32" s="48">
        <f>H31+I31</f>
        <v>7586598</v>
      </c>
      <c r="I32" s="49"/>
      <c r="J32" s="48">
        <f>J31+K31</f>
        <v>0</v>
      </c>
      <c r="K32" s="49"/>
      <c r="L32" s="48">
        <f>L31+M31</f>
        <v>83865143</v>
      </c>
      <c r="M32" s="50"/>
      <c r="N32" s="19">
        <f>B32+D32+F32+H32+J32</f>
        <v>83865143</v>
      </c>
      <c r="P32" s="5" t="s">
        <v>0</v>
      </c>
      <c r="Q32" s="48">
        <f>Q31+R31</f>
        <v>13016</v>
      </c>
      <c r="R32" s="49"/>
      <c r="S32" s="48">
        <f>S31+T31</f>
        <v>792</v>
      </c>
      <c r="T32" s="49"/>
      <c r="U32" s="48">
        <f>U31+V31</f>
        <v>1727</v>
      </c>
      <c r="V32" s="49"/>
      <c r="W32" s="48">
        <f>W31+X31</f>
        <v>5714</v>
      </c>
      <c r="X32" s="49"/>
      <c r="Y32" s="48">
        <f>Y31+Z31</f>
        <v>2775</v>
      </c>
      <c r="Z32" s="49"/>
      <c r="AA32" s="48">
        <f>AA31+AB31</f>
        <v>24024</v>
      </c>
      <c r="AB32" s="49"/>
      <c r="AC32" s="20">
        <f>Q32+S32+U32+W32+Y32</f>
        <v>24024</v>
      </c>
      <c r="AE32" s="5" t="s">
        <v>0</v>
      </c>
      <c r="AF32" s="28">
        <f>IFERROR(B32/Q32,"N.A.")</f>
        <v>4717.9302397049778</v>
      </c>
      <c r="AG32" s="29"/>
      <c r="AH32" s="28">
        <f>IFERROR(D32/S32,"N.A.")</f>
        <v>4410.2146464646466</v>
      </c>
      <c r="AI32" s="29"/>
      <c r="AJ32" s="28">
        <f>IFERROR(F32/U32,"N.A.")</f>
        <v>6587.7678054429643</v>
      </c>
      <c r="AK32" s="29"/>
      <c r="AL32" s="28">
        <f>IFERROR(H32/W32,"N.A.")</f>
        <v>1327.7210360518027</v>
      </c>
      <c r="AM32" s="29"/>
      <c r="AN32" s="28">
        <f>IFERROR(J32/Y32,"N.A.")</f>
        <v>0</v>
      </c>
      <c r="AO32" s="29"/>
      <c r="AP32" s="28">
        <f>IFERROR(L32/AA32,"N.A.")</f>
        <v>3490.8900682650683</v>
      </c>
      <c r="AQ32" s="29"/>
      <c r="AR32" s="17">
        <f>IFERROR(N32/AC32, "N.A.")</f>
        <v>3490.8900682650683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269220</v>
      </c>
      <c r="C39" s="2"/>
      <c r="D39" s="2"/>
      <c r="E39" s="2"/>
      <c r="F39" s="2">
        <v>342000</v>
      </c>
      <c r="G39" s="2"/>
      <c r="H39" s="2">
        <v>2855786.0000000005</v>
      </c>
      <c r="I39" s="2"/>
      <c r="J39" s="2">
        <v>0</v>
      </c>
      <c r="K39" s="2"/>
      <c r="L39" s="1">
        <f t="shared" ref="L39:M42" si="22">B39+D39+F39+H39+J39</f>
        <v>3467006.0000000005</v>
      </c>
      <c r="M39" s="14">
        <f t="shared" si="22"/>
        <v>0</v>
      </c>
      <c r="N39" s="12">
        <f>L39+M39</f>
        <v>3467006.0000000005</v>
      </c>
      <c r="P39" s="3" t="s">
        <v>12</v>
      </c>
      <c r="Q39" s="2">
        <v>244</v>
      </c>
      <c r="R39" s="2">
        <v>0</v>
      </c>
      <c r="S39" s="2">
        <v>0</v>
      </c>
      <c r="T39" s="2">
        <v>0</v>
      </c>
      <c r="U39" s="2">
        <v>171</v>
      </c>
      <c r="V39" s="2">
        <v>0</v>
      </c>
      <c r="W39" s="2">
        <v>3285</v>
      </c>
      <c r="X39" s="2">
        <v>0</v>
      </c>
      <c r="Y39" s="2">
        <v>423</v>
      </c>
      <c r="Z39" s="2">
        <v>0</v>
      </c>
      <c r="AA39" s="1">
        <f t="shared" ref="AA39:AB42" si="23">Q39+S39+U39+W39+Y39</f>
        <v>4123</v>
      </c>
      <c r="AB39" s="14">
        <f t="shared" si="23"/>
        <v>0</v>
      </c>
      <c r="AC39" s="12">
        <f>AA39+AB39</f>
        <v>4123</v>
      </c>
      <c r="AE39" s="3" t="s">
        <v>12</v>
      </c>
      <c r="AF39" s="2">
        <f t="shared" ref="AF39:AR42" si="24">IFERROR(B39/Q39, "N.A.")</f>
        <v>1103.360655737705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2000</v>
      </c>
      <c r="AK39" s="2" t="str">
        <f t="shared" si="24"/>
        <v>N.A.</v>
      </c>
      <c r="AL39" s="2">
        <f t="shared" si="24"/>
        <v>869.34124809741263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840.89400921659001</v>
      </c>
      <c r="AQ39" s="16" t="str">
        <f t="shared" si="24"/>
        <v>N.A.</v>
      </c>
      <c r="AR39" s="12">
        <f t="shared" si="24"/>
        <v>840.89400921659001</v>
      </c>
    </row>
    <row r="40" spans="1:44" ht="15" customHeight="1" thickBot="1" x14ac:dyDescent="0.3">
      <c r="A40" s="3" t="s">
        <v>13</v>
      </c>
      <c r="B40" s="2">
        <v>1307060</v>
      </c>
      <c r="C40" s="2">
        <v>336000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1307060</v>
      </c>
      <c r="M40" s="14">
        <f t="shared" si="22"/>
        <v>336000</v>
      </c>
      <c r="N40" s="12">
        <f>L40+M40</f>
        <v>1643060</v>
      </c>
      <c r="P40" s="3" t="s">
        <v>13</v>
      </c>
      <c r="Q40" s="2">
        <v>934</v>
      </c>
      <c r="R40" s="2">
        <v>140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934</v>
      </c>
      <c r="AB40" s="14">
        <f t="shared" si="23"/>
        <v>140</v>
      </c>
      <c r="AC40" s="12">
        <f>AA40+AB40</f>
        <v>1074</v>
      </c>
      <c r="AE40" s="3" t="s">
        <v>13</v>
      </c>
      <c r="AF40" s="2">
        <f t="shared" si="24"/>
        <v>1399.4218415417558</v>
      </c>
      <c r="AG40" s="2">
        <f t="shared" si="24"/>
        <v>2400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1399.4218415417558</v>
      </c>
      <c r="AQ40" s="16">
        <f t="shared" si="24"/>
        <v>2400</v>
      </c>
      <c r="AR40" s="12">
        <f t="shared" si="24"/>
        <v>1529.8510242085661</v>
      </c>
    </row>
    <row r="41" spans="1:44" ht="15" customHeight="1" thickBot="1" x14ac:dyDescent="0.3">
      <c r="A41" s="3" t="s">
        <v>14</v>
      </c>
      <c r="B41" s="2">
        <v>6366120.0000000009</v>
      </c>
      <c r="C41" s="2">
        <v>33251279.999999989</v>
      </c>
      <c r="D41" s="2"/>
      <c r="E41" s="2"/>
      <c r="F41" s="2"/>
      <c r="G41" s="2">
        <v>1715699.9999999995</v>
      </c>
      <c r="H41" s="2"/>
      <c r="I41" s="2">
        <v>4533423</v>
      </c>
      <c r="J41" s="2">
        <v>0</v>
      </c>
      <c r="K41" s="2"/>
      <c r="L41" s="1">
        <f t="shared" si="22"/>
        <v>6366120.0000000009</v>
      </c>
      <c r="M41" s="14">
        <f t="shared" si="22"/>
        <v>39500402.999999985</v>
      </c>
      <c r="N41" s="12">
        <f>L41+M41</f>
        <v>45866522.999999985</v>
      </c>
      <c r="P41" s="3" t="s">
        <v>14</v>
      </c>
      <c r="Q41" s="2">
        <v>3203</v>
      </c>
      <c r="R41" s="2">
        <v>4499</v>
      </c>
      <c r="S41" s="2">
        <v>0</v>
      </c>
      <c r="T41" s="2">
        <v>0</v>
      </c>
      <c r="U41" s="2">
        <v>0</v>
      </c>
      <c r="V41" s="2">
        <v>290</v>
      </c>
      <c r="W41" s="2">
        <v>0</v>
      </c>
      <c r="X41" s="2">
        <v>1193</v>
      </c>
      <c r="Y41" s="2">
        <v>1428</v>
      </c>
      <c r="Z41" s="2">
        <v>0</v>
      </c>
      <c r="AA41" s="1">
        <f t="shared" si="23"/>
        <v>4631</v>
      </c>
      <c r="AB41" s="14">
        <f t="shared" si="23"/>
        <v>5982</v>
      </c>
      <c r="AC41" s="12">
        <f>AA41+AB41</f>
        <v>10613</v>
      </c>
      <c r="AE41" s="3" t="s">
        <v>14</v>
      </c>
      <c r="AF41" s="2">
        <f t="shared" si="24"/>
        <v>1987.5491726506402</v>
      </c>
      <c r="AG41" s="2">
        <f t="shared" si="24"/>
        <v>7390.8157368304046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5916.2068965517228</v>
      </c>
      <c r="AL41" s="2" t="str">
        <f t="shared" si="24"/>
        <v>N.A.</v>
      </c>
      <c r="AM41" s="2">
        <f t="shared" si="24"/>
        <v>3800.0192791282479</v>
      </c>
      <c r="AN41" s="2">
        <f t="shared" si="24"/>
        <v>0</v>
      </c>
      <c r="AO41" s="2" t="str">
        <f t="shared" si="24"/>
        <v>N.A.</v>
      </c>
      <c r="AP41" s="15">
        <f t="shared" si="24"/>
        <v>1374.6750161952064</v>
      </c>
      <c r="AQ41" s="16">
        <f t="shared" si="24"/>
        <v>6603.2101303911713</v>
      </c>
      <c r="AR41" s="12">
        <f t="shared" si="24"/>
        <v>4321.7302365024016</v>
      </c>
    </row>
    <row r="42" spans="1:44" ht="15" customHeight="1" thickBot="1" x14ac:dyDescent="0.3">
      <c r="A42" s="3" t="s">
        <v>15</v>
      </c>
      <c r="B42" s="2"/>
      <c r="C42" s="2">
        <v>758167</v>
      </c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4">
        <f t="shared" si="22"/>
        <v>758167</v>
      </c>
      <c r="N42" s="12">
        <f>L42+M42</f>
        <v>758167</v>
      </c>
      <c r="P42" s="3" t="s">
        <v>15</v>
      </c>
      <c r="Q42" s="2">
        <v>0</v>
      </c>
      <c r="R42" s="2">
        <v>263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276</v>
      </c>
      <c r="Z42" s="2">
        <v>0</v>
      </c>
      <c r="AA42" s="1">
        <f t="shared" si="23"/>
        <v>276</v>
      </c>
      <c r="AB42" s="14">
        <f t="shared" si="23"/>
        <v>263</v>
      </c>
      <c r="AC42" s="12">
        <f>AA42+AB42</f>
        <v>539</v>
      </c>
      <c r="AE42" s="3" t="s">
        <v>15</v>
      </c>
      <c r="AF42" s="2" t="str">
        <f t="shared" si="24"/>
        <v>N.A.</v>
      </c>
      <c r="AG42" s="2">
        <f t="shared" si="24"/>
        <v>2882.764258555133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>
        <f t="shared" si="24"/>
        <v>2882.764258555133</v>
      </c>
      <c r="AR42" s="12">
        <f t="shared" si="24"/>
        <v>1406.6178107606679</v>
      </c>
    </row>
    <row r="43" spans="1:44" ht="15" customHeight="1" thickBot="1" x14ac:dyDescent="0.3">
      <c r="A43" s="4" t="s">
        <v>16</v>
      </c>
      <c r="B43" s="2">
        <v>7942400.0000000009</v>
      </c>
      <c r="C43" s="2">
        <v>34345446.999999993</v>
      </c>
      <c r="D43" s="2"/>
      <c r="E43" s="2"/>
      <c r="F43" s="2">
        <v>342000</v>
      </c>
      <c r="G43" s="2">
        <v>1715699.9999999995</v>
      </c>
      <c r="H43" s="2">
        <v>2855786.0000000005</v>
      </c>
      <c r="I43" s="2">
        <v>4533423</v>
      </c>
      <c r="J43" s="2">
        <v>0</v>
      </c>
      <c r="K43" s="2"/>
      <c r="L43" s="1">
        <f t="shared" ref="L43" si="25">B43+D43+F43+H43+J43</f>
        <v>11140186.000000002</v>
      </c>
      <c r="M43" s="14">
        <f t="shared" ref="M43" si="26">C43+E43+G43+I43+K43</f>
        <v>40594569.999999993</v>
      </c>
      <c r="N43" s="18">
        <f>L43+M43</f>
        <v>51734755.999999993</v>
      </c>
      <c r="P43" s="4" t="s">
        <v>16</v>
      </c>
      <c r="Q43" s="2">
        <v>4381</v>
      </c>
      <c r="R43" s="2">
        <v>4902</v>
      </c>
      <c r="S43" s="2">
        <v>0</v>
      </c>
      <c r="T43" s="2">
        <v>0</v>
      </c>
      <c r="U43" s="2">
        <v>171</v>
      </c>
      <c r="V43" s="2">
        <v>290</v>
      </c>
      <c r="W43" s="2">
        <v>3285</v>
      </c>
      <c r="X43" s="2">
        <v>1193</v>
      </c>
      <c r="Y43" s="2">
        <v>2127</v>
      </c>
      <c r="Z43" s="2">
        <v>0</v>
      </c>
      <c r="AA43" s="1">
        <f t="shared" ref="AA43" si="27">Q43+S43+U43+W43+Y43</f>
        <v>9964</v>
      </c>
      <c r="AB43" s="14">
        <f t="shared" ref="AB43" si="28">R43+T43+V43+X43+Z43</f>
        <v>6385</v>
      </c>
      <c r="AC43" s="18">
        <f>AA43+AB43</f>
        <v>16349</v>
      </c>
      <c r="AE43" s="4" t="s">
        <v>16</v>
      </c>
      <c r="AF43" s="2">
        <f t="shared" ref="AF43:AO43" si="29">IFERROR(B43/Q43, "N.A.")</f>
        <v>1812.9194247888613</v>
      </c>
      <c r="AG43" s="2">
        <f t="shared" si="29"/>
        <v>7006.4151366789047</v>
      </c>
      <c r="AH43" s="2" t="str">
        <f t="shared" si="29"/>
        <v>N.A.</v>
      </c>
      <c r="AI43" s="2" t="str">
        <f t="shared" si="29"/>
        <v>N.A.</v>
      </c>
      <c r="AJ43" s="2">
        <f t="shared" si="29"/>
        <v>2000</v>
      </c>
      <c r="AK43" s="2">
        <f t="shared" si="29"/>
        <v>5916.2068965517228</v>
      </c>
      <c r="AL43" s="2">
        <f t="shared" si="29"/>
        <v>869.34124809741263</v>
      </c>
      <c r="AM43" s="2">
        <f t="shared" si="29"/>
        <v>3800.0192791282479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1118.0435568044963</v>
      </c>
      <c r="AQ43" s="16">
        <f t="shared" ref="AQ43" si="31">IFERROR(M43/AB43, "N.A.")</f>
        <v>6357.8026624902104</v>
      </c>
      <c r="AR43" s="12">
        <f t="shared" ref="AR43" si="32">IFERROR(N43/AC43, "N.A.")</f>
        <v>3164.3988011499168</v>
      </c>
    </row>
    <row r="44" spans="1:44" ht="15" customHeight="1" thickBot="1" x14ac:dyDescent="0.3">
      <c r="A44" s="5" t="s">
        <v>0</v>
      </c>
      <c r="B44" s="48">
        <f>B43+C43</f>
        <v>42287846.999999993</v>
      </c>
      <c r="C44" s="49"/>
      <c r="D44" s="48">
        <f>D43+E43</f>
        <v>0</v>
      </c>
      <c r="E44" s="49"/>
      <c r="F44" s="48">
        <f>F43+G43</f>
        <v>2057699.9999999995</v>
      </c>
      <c r="G44" s="49"/>
      <c r="H44" s="48">
        <f>H43+I43</f>
        <v>7389209</v>
      </c>
      <c r="I44" s="49"/>
      <c r="J44" s="48">
        <f>J43+K43</f>
        <v>0</v>
      </c>
      <c r="K44" s="49"/>
      <c r="L44" s="48">
        <f>L43+M43</f>
        <v>51734755.999999993</v>
      </c>
      <c r="M44" s="50"/>
      <c r="N44" s="19">
        <f>B44+D44+F44+H44+J44</f>
        <v>51734755.999999993</v>
      </c>
      <c r="P44" s="5" t="s">
        <v>0</v>
      </c>
      <c r="Q44" s="48">
        <f>Q43+R43</f>
        <v>9283</v>
      </c>
      <c r="R44" s="49"/>
      <c r="S44" s="48">
        <f>S43+T43</f>
        <v>0</v>
      </c>
      <c r="T44" s="49"/>
      <c r="U44" s="48">
        <f>U43+V43</f>
        <v>461</v>
      </c>
      <c r="V44" s="49"/>
      <c r="W44" s="48">
        <f>W43+X43</f>
        <v>4478</v>
      </c>
      <c r="X44" s="49"/>
      <c r="Y44" s="48">
        <f>Y43+Z43</f>
        <v>2127</v>
      </c>
      <c r="Z44" s="49"/>
      <c r="AA44" s="48">
        <f>AA43+AB43</f>
        <v>16349</v>
      </c>
      <c r="AB44" s="50"/>
      <c r="AC44" s="19">
        <f>Q44+S44+U44+W44+Y44</f>
        <v>16349</v>
      </c>
      <c r="AE44" s="5" t="s">
        <v>0</v>
      </c>
      <c r="AF44" s="28">
        <f>IFERROR(B44/Q44,"N.A.")</f>
        <v>4555.4074113971765</v>
      </c>
      <c r="AG44" s="29"/>
      <c r="AH44" s="28" t="str">
        <f>IFERROR(D44/S44,"N.A.")</f>
        <v>N.A.</v>
      </c>
      <c r="AI44" s="29"/>
      <c r="AJ44" s="28">
        <f>IFERROR(F44/U44,"N.A.")</f>
        <v>4463.5574837310187</v>
      </c>
      <c r="AK44" s="29"/>
      <c r="AL44" s="28">
        <f>IFERROR(H44/W44,"N.A.")</f>
        <v>1650.1136668155427</v>
      </c>
      <c r="AM44" s="29"/>
      <c r="AN44" s="28">
        <f>IFERROR(J44/Y44,"N.A.")</f>
        <v>0</v>
      </c>
      <c r="AO44" s="29"/>
      <c r="AP44" s="28">
        <f>IFERROR(L44/AA44,"N.A.")</f>
        <v>3164.3988011499168</v>
      </c>
      <c r="AQ44" s="29"/>
      <c r="AR44" s="17">
        <f>IFERROR(N44/AC44, "N.A.")</f>
        <v>3164.3988011499168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5815320</v>
      </c>
      <c r="C15" s="2"/>
      <c r="D15" s="2"/>
      <c r="E15" s="2"/>
      <c r="F15" s="2"/>
      <c r="G15" s="2"/>
      <c r="H15" s="2">
        <v>2769200</v>
      </c>
      <c r="I15" s="2"/>
      <c r="J15" s="2"/>
      <c r="K15" s="2"/>
      <c r="L15" s="1">
        <f t="shared" ref="L15:M18" si="0">B15+D15+F15+H15+J15</f>
        <v>8584520</v>
      </c>
      <c r="M15" s="14">
        <f t="shared" si="0"/>
        <v>0</v>
      </c>
      <c r="N15" s="12">
        <f>L15+M15</f>
        <v>8584520</v>
      </c>
      <c r="P15" s="3" t="s">
        <v>12</v>
      </c>
      <c r="Q15" s="2">
        <v>1288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322</v>
      </c>
      <c r="X15" s="2">
        <v>0</v>
      </c>
      <c r="Y15" s="2">
        <v>0</v>
      </c>
      <c r="Z15" s="2">
        <v>0</v>
      </c>
      <c r="AA15" s="1">
        <f t="shared" ref="AA15:AB18" si="1">Q15+S15+U15+W15+Y15</f>
        <v>1610</v>
      </c>
      <c r="AB15" s="14">
        <f t="shared" si="1"/>
        <v>0</v>
      </c>
      <c r="AC15" s="12">
        <f>AA15+AB15</f>
        <v>1610</v>
      </c>
      <c r="AE15" s="3" t="s">
        <v>12</v>
      </c>
      <c r="AF15" s="2">
        <f t="shared" ref="AF15:AR18" si="2">IFERROR(B15/Q15, "N.A.")</f>
        <v>4515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8600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5332</v>
      </c>
      <c r="AQ15" s="16" t="str">
        <f t="shared" si="2"/>
        <v>N.A.</v>
      </c>
      <c r="AR15" s="12">
        <f t="shared" si="2"/>
        <v>5332</v>
      </c>
    </row>
    <row r="16" spans="1:44" ht="15" customHeight="1" thickBot="1" x14ac:dyDescent="0.3">
      <c r="A16" s="3" t="s">
        <v>13</v>
      </c>
      <c r="B16" s="2">
        <v>830760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830760</v>
      </c>
      <c r="M16" s="14">
        <f t="shared" si="0"/>
        <v>0</v>
      </c>
      <c r="N16" s="12">
        <f>L16+M16</f>
        <v>830760</v>
      </c>
      <c r="P16" s="3" t="s">
        <v>13</v>
      </c>
      <c r="Q16" s="2">
        <v>322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322</v>
      </c>
      <c r="AB16" s="14">
        <f t="shared" si="1"/>
        <v>0</v>
      </c>
      <c r="AC16" s="12">
        <f>AA16+AB16</f>
        <v>322</v>
      </c>
      <c r="AE16" s="3" t="s">
        <v>13</v>
      </c>
      <c r="AF16" s="2">
        <f t="shared" si="2"/>
        <v>2580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2580</v>
      </c>
      <c r="AQ16" s="16" t="str">
        <f t="shared" si="2"/>
        <v>N.A.</v>
      </c>
      <c r="AR16" s="12">
        <f t="shared" si="2"/>
        <v>2580</v>
      </c>
    </row>
    <row r="17" spans="1:44" ht="15" customHeight="1" thickBot="1" x14ac:dyDescent="0.3">
      <c r="A17" s="3" t="s">
        <v>14</v>
      </c>
      <c r="B17" s="2">
        <v>5583480</v>
      </c>
      <c r="C17" s="2">
        <v>20316912</v>
      </c>
      <c r="D17" s="2">
        <v>1453830</v>
      </c>
      <c r="E17" s="2"/>
      <c r="F17" s="2"/>
      <c r="G17" s="2"/>
      <c r="H17" s="2"/>
      <c r="I17" s="2"/>
      <c r="J17" s="2"/>
      <c r="K17" s="2"/>
      <c r="L17" s="1">
        <f t="shared" si="0"/>
        <v>7037310</v>
      </c>
      <c r="M17" s="14">
        <f t="shared" si="0"/>
        <v>20316912</v>
      </c>
      <c r="N17" s="12">
        <f>L17+M17</f>
        <v>27354222</v>
      </c>
      <c r="P17" s="3" t="s">
        <v>14</v>
      </c>
      <c r="Q17" s="2">
        <v>1610</v>
      </c>
      <c r="R17" s="2">
        <v>4508</v>
      </c>
      <c r="S17" s="2">
        <v>322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1932</v>
      </c>
      <c r="AB17" s="14">
        <f t="shared" si="1"/>
        <v>4508</v>
      </c>
      <c r="AC17" s="12">
        <f>AA17+AB17</f>
        <v>6440</v>
      </c>
      <c r="AE17" s="3" t="s">
        <v>14</v>
      </c>
      <c r="AF17" s="2">
        <f t="shared" si="2"/>
        <v>3468</v>
      </c>
      <c r="AG17" s="2">
        <f t="shared" si="2"/>
        <v>4506.8571428571431</v>
      </c>
      <c r="AH17" s="2">
        <f t="shared" si="2"/>
        <v>4515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3642.5</v>
      </c>
      <c r="AQ17" s="16">
        <f t="shared" si="2"/>
        <v>4506.8571428571431</v>
      </c>
      <c r="AR17" s="12">
        <f t="shared" si="2"/>
        <v>4247.55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>
        <v>12229560</v>
      </c>
      <c r="C19" s="2">
        <v>20316912</v>
      </c>
      <c r="D19" s="2">
        <v>1453830</v>
      </c>
      <c r="E19" s="2"/>
      <c r="F19" s="2"/>
      <c r="G19" s="2"/>
      <c r="H19" s="2">
        <v>2769200</v>
      </c>
      <c r="I19" s="2"/>
      <c r="J19" s="2"/>
      <c r="K19" s="2"/>
      <c r="L19" s="1">
        <f t="shared" ref="L19" si="3">B19+D19+F19+H19+J19</f>
        <v>16452590</v>
      </c>
      <c r="M19" s="14">
        <f t="shared" ref="M19" si="4">C19+E19+G19+I19+K19</f>
        <v>20316912</v>
      </c>
      <c r="N19" s="18">
        <f>L19+M19</f>
        <v>36769502</v>
      </c>
      <c r="P19" s="4" t="s">
        <v>16</v>
      </c>
      <c r="Q19" s="2">
        <v>3220</v>
      </c>
      <c r="R19" s="2">
        <v>4508</v>
      </c>
      <c r="S19" s="2">
        <v>322</v>
      </c>
      <c r="T19" s="2">
        <v>0</v>
      </c>
      <c r="U19" s="2">
        <v>0</v>
      </c>
      <c r="V19" s="2">
        <v>0</v>
      </c>
      <c r="W19" s="2">
        <v>322</v>
      </c>
      <c r="X19" s="2">
        <v>0</v>
      </c>
      <c r="Y19" s="2">
        <v>0</v>
      </c>
      <c r="Z19" s="2">
        <v>0</v>
      </c>
      <c r="AA19" s="1">
        <f t="shared" ref="AA19" si="5">Q19+S19+U19+W19+Y19</f>
        <v>3864</v>
      </c>
      <c r="AB19" s="14">
        <f t="shared" ref="AB19" si="6">R19+T19+V19+X19+Z19</f>
        <v>4508</v>
      </c>
      <c r="AC19" s="12">
        <f>AA19+AB19</f>
        <v>8372</v>
      </c>
      <c r="AE19" s="4" t="s">
        <v>16</v>
      </c>
      <c r="AF19" s="2">
        <f t="shared" ref="AF19:AO19" si="7">IFERROR(B19/Q19, "N.A.")</f>
        <v>3798</v>
      </c>
      <c r="AG19" s="2">
        <f t="shared" si="7"/>
        <v>4506.8571428571431</v>
      </c>
      <c r="AH19" s="2">
        <f t="shared" si="7"/>
        <v>4515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>
        <f t="shared" si="7"/>
        <v>8600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>
        <f t="shared" ref="AP19" si="8">IFERROR(L19/AA19, "N.A.")</f>
        <v>4257.916666666667</v>
      </c>
      <c r="AQ19" s="16">
        <f t="shared" ref="AQ19" si="9">IFERROR(M19/AB19, "N.A.")</f>
        <v>4506.8571428571431</v>
      </c>
      <c r="AR19" s="12">
        <f t="shared" ref="AR19" si="10">IFERROR(N19/AC19, "N.A.")</f>
        <v>4391.9615384615381</v>
      </c>
    </row>
    <row r="20" spans="1:44" ht="15" customHeight="1" thickBot="1" x14ac:dyDescent="0.3">
      <c r="A20" s="5" t="s">
        <v>0</v>
      </c>
      <c r="B20" s="48">
        <f>B19+C19</f>
        <v>32546472</v>
      </c>
      <c r="C20" s="49"/>
      <c r="D20" s="48">
        <f>D19+E19</f>
        <v>1453830</v>
      </c>
      <c r="E20" s="49"/>
      <c r="F20" s="48">
        <f>F19+G19</f>
        <v>0</v>
      </c>
      <c r="G20" s="49"/>
      <c r="H20" s="48">
        <f>H19+I19</f>
        <v>2769200</v>
      </c>
      <c r="I20" s="49"/>
      <c r="J20" s="48">
        <f>J19+K19</f>
        <v>0</v>
      </c>
      <c r="K20" s="49"/>
      <c r="L20" s="48">
        <f>L19+M19</f>
        <v>36769502</v>
      </c>
      <c r="M20" s="50"/>
      <c r="N20" s="19">
        <f>B20+D20+F20+H20+J20</f>
        <v>36769502</v>
      </c>
      <c r="P20" s="5" t="s">
        <v>0</v>
      </c>
      <c r="Q20" s="48">
        <f>Q19+R19</f>
        <v>7728</v>
      </c>
      <c r="R20" s="49"/>
      <c r="S20" s="48">
        <f>S19+T19</f>
        <v>322</v>
      </c>
      <c r="T20" s="49"/>
      <c r="U20" s="48">
        <f>U19+V19</f>
        <v>0</v>
      </c>
      <c r="V20" s="49"/>
      <c r="W20" s="48">
        <f>W19+X19</f>
        <v>322</v>
      </c>
      <c r="X20" s="49"/>
      <c r="Y20" s="48">
        <f>Y19+Z19</f>
        <v>0</v>
      </c>
      <c r="Z20" s="49"/>
      <c r="AA20" s="48">
        <f>AA19+AB19</f>
        <v>8372</v>
      </c>
      <c r="AB20" s="49"/>
      <c r="AC20" s="20">
        <f>Q20+S20+U20+W20+Y20</f>
        <v>8372</v>
      </c>
      <c r="AE20" s="5" t="s">
        <v>0</v>
      </c>
      <c r="AF20" s="28">
        <f>IFERROR(B20/Q20,"N.A.")</f>
        <v>4211.5</v>
      </c>
      <c r="AG20" s="29"/>
      <c r="AH20" s="28">
        <f>IFERROR(D20/S20,"N.A.")</f>
        <v>4515</v>
      </c>
      <c r="AI20" s="29"/>
      <c r="AJ20" s="28" t="str">
        <f>IFERROR(F20/U20,"N.A.")</f>
        <v>N.A.</v>
      </c>
      <c r="AK20" s="29"/>
      <c r="AL20" s="28">
        <f>IFERROR(H20/W20,"N.A.")</f>
        <v>8600</v>
      </c>
      <c r="AM20" s="29"/>
      <c r="AN20" s="28" t="str">
        <f>IFERROR(J20/Y20,"N.A.")</f>
        <v>N.A.</v>
      </c>
      <c r="AO20" s="29"/>
      <c r="AP20" s="28">
        <f>IFERROR(L20/AA20,"N.A.")</f>
        <v>4391.9615384615381</v>
      </c>
      <c r="AQ20" s="29"/>
      <c r="AR20" s="17">
        <f>IFERROR(N20/AC20, "N.A.")</f>
        <v>4391.9615384615381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4984560</v>
      </c>
      <c r="C27" s="2"/>
      <c r="D27" s="2"/>
      <c r="E27" s="2"/>
      <c r="F27" s="2"/>
      <c r="G27" s="2"/>
      <c r="H27" s="2">
        <v>2769200</v>
      </c>
      <c r="I27" s="2"/>
      <c r="J27" s="2"/>
      <c r="K27" s="2"/>
      <c r="L27" s="1">
        <f t="shared" ref="L27:M30" si="11">B27+D27+F27+H27+J27</f>
        <v>7753760</v>
      </c>
      <c r="M27" s="14">
        <f t="shared" si="11"/>
        <v>0</v>
      </c>
      <c r="N27" s="12">
        <f>L27+M27</f>
        <v>7753760</v>
      </c>
      <c r="P27" s="3" t="s">
        <v>12</v>
      </c>
      <c r="Q27" s="2">
        <v>966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322</v>
      </c>
      <c r="X27" s="2">
        <v>0</v>
      </c>
      <c r="Y27" s="2">
        <v>0</v>
      </c>
      <c r="Z27" s="2">
        <v>0</v>
      </c>
      <c r="AA27" s="1">
        <f t="shared" ref="AA27:AB30" si="12">Q27+S27+U27+W27+Y27</f>
        <v>1288</v>
      </c>
      <c r="AB27" s="14">
        <f t="shared" si="12"/>
        <v>0</v>
      </c>
      <c r="AC27" s="12">
        <f>AA27+AB27</f>
        <v>1288</v>
      </c>
      <c r="AE27" s="3" t="s">
        <v>12</v>
      </c>
      <c r="AF27" s="2">
        <f t="shared" ref="AF27:AR30" si="13">IFERROR(B27/Q27, "N.A.")</f>
        <v>5160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8600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6020</v>
      </c>
      <c r="AQ27" s="16" t="str">
        <f t="shared" si="13"/>
        <v>N.A.</v>
      </c>
      <c r="AR27" s="12">
        <f t="shared" si="13"/>
        <v>6020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3509800</v>
      </c>
      <c r="C29" s="2">
        <v>14263312.000000002</v>
      </c>
      <c r="D29" s="2">
        <v>1453830</v>
      </c>
      <c r="E29" s="2"/>
      <c r="F29" s="2"/>
      <c r="G29" s="2"/>
      <c r="H29" s="2"/>
      <c r="I29" s="2"/>
      <c r="J29" s="2"/>
      <c r="K29" s="2"/>
      <c r="L29" s="1">
        <f t="shared" si="11"/>
        <v>4963630</v>
      </c>
      <c r="M29" s="14">
        <f t="shared" si="11"/>
        <v>14263312.000000002</v>
      </c>
      <c r="N29" s="12">
        <f>L29+M29</f>
        <v>19226942</v>
      </c>
      <c r="P29" s="3" t="s">
        <v>14</v>
      </c>
      <c r="Q29" s="2">
        <v>644</v>
      </c>
      <c r="R29" s="2">
        <v>3220</v>
      </c>
      <c r="S29" s="2">
        <v>322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966</v>
      </c>
      <c r="AB29" s="14">
        <f t="shared" si="12"/>
        <v>3220</v>
      </c>
      <c r="AC29" s="12">
        <f>AA29+AB29</f>
        <v>4186</v>
      </c>
      <c r="AE29" s="3" t="s">
        <v>14</v>
      </c>
      <c r="AF29" s="2">
        <f t="shared" si="13"/>
        <v>5450</v>
      </c>
      <c r="AG29" s="2">
        <f t="shared" si="13"/>
        <v>4429.6000000000004</v>
      </c>
      <c r="AH29" s="2">
        <f t="shared" si="13"/>
        <v>4515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5138.333333333333</v>
      </c>
      <c r="AQ29" s="16">
        <f t="shared" si="13"/>
        <v>4429.6000000000004</v>
      </c>
      <c r="AR29" s="12">
        <f t="shared" si="13"/>
        <v>4593.1538461538457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2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4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2" t="str">
        <f t="shared" si="13"/>
        <v>N.A.</v>
      </c>
    </row>
    <row r="31" spans="1:44" ht="15" customHeight="1" thickBot="1" x14ac:dyDescent="0.3">
      <c r="A31" s="4" t="s">
        <v>16</v>
      </c>
      <c r="B31" s="2">
        <v>8494360</v>
      </c>
      <c r="C31" s="2">
        <v>14263312.000000002</v>
      </c>
      <c r="D31" s="2">
        <v>1453830</v>
      </c>
      <c r="E31" s="2"/>
      <c r="F31" s="2"/>
      <c r="G31" s="2"/>
      <c r="H31" s="2">
        <v>2769200</v>
      </c>
      <c r="I31" s="2"/>
      <c r="J31" s="2"/>
      <c r="K31" s="2"/>
      <c r="L31" s="1">
        <f t="shared" ref="L31" si="14">B31+D31+F31+H31+J31</f>
        <v>12717390</v>
      </c>
      <c r="M31" s="14">
        <f t="shared" ref="M31" si="15">C31+E31+G31+I31+K31</f>
        <v>14263312.000000002</v>
      </c>
      <c r="N31" s="18">
        <f>L31+M31</f>
        <v>26980702</v>
      </c>
      <c r="P31" s="4" t="s">
        <v>16</v>
      </c>
      <c r="Q31" s="2">
        <v>1610</v>
      </c>
      <c r="R31" s="2">
        <v>3220</v>
      </c>
      <c r="S31" s="2">
        <v>322</v>
      </c>
      <c r="T31" s="2">
        <v>0</v>
      </c>
      <c r="U31" s="2">
        <v>0</v>
      </c>
      <c r="V31" s="2">
        <v>0</v>
      </c>
      <c r="W31" s="2">
        <v>322</v>
      </c>
      <c r="X31" s="2">
        <v>0</v>
      </c>
      <c r="Y31" s="2">
        <v>0</v>
      </c>
      <c r="Z31" s="2">
        <v>0</v>
      </c>
      <c r="AA31" s="1">
        <f t="shared" ref="AA31" si="16">Q31+S31+U31+W31+Y31</f>
        <v>2254</v>
      </c>
      <c r="AB31" s="14">
        <f t="shared" ref="AB31" si="17">R31+T31+V31+X31+Z31</f>
        <v>3220</v>
      </c>
      <c r="AC31" s="12">
        <f>AA31+AB31</f>
        <v>5474</v>
      </c>
      <c r="AE31" s="4" t="s">
        <v>16</v>
      </c>
      <c r="AF31" s="2">
        <f t="shared" ref="AF31:AO31" si="18">IFERROR(B31/Q31, "N.A.")</f>
        <v>5276</v>
      </c>
      <c r="AG31" s="2">
        <f t="shared" si="18"/>
        <v>4429.6000000000004</v>
      </c>
      <c r="AH31" s="2">
        <f t="shared" si="18"/>
        <v>4515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>
        <f t="shared" si="18"/>
        <v>8600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5642.1428571428569</v>
      </c>
      <c r="AQ31" s="16">
        <f t="shared" ref="AQ31" si="20">IFERROR(M31/AB31, "N.A.")</f>
        <v>4429.6000000000004</v>
      </c>
      <c r="AR31" s="12">
        <f t="shared" ref="AR31" si="21">IFERROR(N31/AC31, "N.A.")</f>
        <v>4928.8823529411766</v>
      </c>
    </row>
    <row r="32" spans="1:44" ht="15" customHeight="1" thickBot="1" x14ac:dyDescent="0.3">
      <c r="A32" s="5" t="s">
        <v>0</v>
      </c>
      <c r="B32" s="48">
        <f>B31+C31</f>
        <v>22757672</v>
      </c>
      <c r="C32" s="49"/>
      <c r="D32" s="48">
        <f>D31+E31</f>
        <v>1453830</v>
      </c>
      <c r="E32" s="49"/>
      <c r="F32" s="48">
        <f>F31+G31</f>
        <v>0</v>
      </c>
      <c r="G32" s="49"/>
      <c r="H32" s="48">
        <f>H31+I31</f>
        <v>2769200</v>
      </c>
      <c r="I32" s="49"/>
      <c r="J32" s="48">
        <f>J31+K31</f>
        <v>0</v>
      </c>
      <c r="K32" s="49"/>
      <c r="L32" s="48">
        <f>L31+M31</f>
        <v>26980702</v>
      </c>
      <c r="M32" s="50"/>
      <c r="N32" s="19">
        <f>B32+D32+F32+H32+J32</f>
        <v>26980702</v>
      </c>
      <c r="P32" s="5" t="s">
        <v>0</v>
      </c>
      <c r="Q32" s="48">
        <f>Q31+R31</f>
        <v>4830</v>
      </c>
      <c r="R32" s="49"/>
      <c r="S32" s="48">
        <f>S31+T31</f>
        <v>322</v>
      </c>
      <c r="T32" s="49"/>
      <c r="U32" s="48">
        <f>U31+V31</f>
        <v>0</v>
      </c>
      <c r="V32" s="49"/>
      <c r="W32" s="48">
        <f>W31+X31</f>
        <v>322</v>
      </c>
      <c r="X32" s="49"/>
      <c r="Y32" s="48">
        <f>Y31+Z31</f>
        <v>0</v>
      </c>
      <c r="Z32" s="49"/>
      <c r="AA32" s="48">
        <f>AA31+AB31</f>
        <v>5474</v>
      </c>
      <c r="AB32" s="49"/>
      <c r="AC32" s="20">
        <f>Q32+S32+U32+W32+Y32</f>
        <v>5474</v>
      </c>
      <c r="AE32" s="5" t="s">
        <v>0</v>
      </c>
      <c r="AF32" s="28">
        <f>IFERROR(B32/Q32,"N.A.")</f>
        <v>4711.7333333333336</v>
      </c>
      <c r="AG32" s="29"/>
      <c r="AH32" s="28">
        <f>IFERROR(D32/S32,"N.A.")</f>
        <v>4515</v>
      </c>
      <c r="AI32" s="29"/>
      <c r="AJ32" s="28" t="str">
        <f>IFERROR(F32/U32,"N.A.")</f>
        <v>N.A.</v>
      </c>
      <c r="AK32" s="29"/>
      <c r="AL32" s="28">
        <f>IFERROR(H32/W32,"N.A.")</f>
        <v>8600</v>
      </c>
      <c r="AM32" s="29"/>
      <c r="AN32" s="28" t="str">
        <f>IFERROR(J32/Y32,"N.A.")</f>
        <v>N.A.</v>
      </c>
      <c r="AO32" s="29"/>
      <c r="AP32" s="28">
        <f>IFERROR(L32/AA32,"N.A.")</f>
        <v>4928.8823529411766</v>
      </c>
      <c r="AQ32" s="29"/>
      <c r="AR32" s="17">
        <f>IFERROR(N32/AC32, "N.A.")</f>
        <v>4928.8823529411766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830760</v>
      </c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830760</v>
      </c>
      <c r="M39" s="14">
        <f t="shared" si="22"/>
        <v>0</v>
      </c>
      <c r="N39" s="12">
        <f>L39+M39</f>
        <v>830760</v>
      </c>
      <c r="P39" s="3" t="s">
        <v>12</v>
      </c>
      <c r="Q39" s="2">
        <v>322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 t="shared" ref="AA39:AB42" si="23">Q39+S39+U39+W39+Y39</f>
        <v>322</v>
      </c>
      <c r="AB39" s="14">
        <f t="shared" si="23"/>
        <v>0</v>
      </c>
      <c r="AC39" s="12">
        <f>AA39+AB39</f>
        <v>322</v>
      </c>
      <c r="AE39" s="3" t="s">
        <v>12</v>
      </c>
      <c r="AF39" s="2">
        <f t="shared" ref="AF39:AR42" si="24">IFERROR(B39/Q39, "N.A.")</f>
        <v>2580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2580</v>
      </c>
      <c r="AQ39" s="16" t="str">
        <f t="shared" si="24"/>
        <v>N.A.</v>
      </c>
      <c r="AR39" s="12">
        <f t="shared" si="24"/>
        <v>2580</v>
      </c>
    </row>
    <row r="40" spans="1:44" ht="15" customHeight="1" thickBot="1" x14ac:dyDescent="0.3">
      <c r="A40" s="3" t="s">
        <v>13</v>
      </c>
      <c r="B40" s="2">
        <v>830760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830760</v>
      </c>
      <c r="M40" s="14">
        <f t="shared" si="22"/>
        <v>0</v>
      </c>
      <c r="N40" s="12">
        <f>L40+M40</f>
        <v>830760</v>
      </c>
      <c r="P40" s="3" t="s">
        <v>13</v>
      </c>
      <c r="Q40" s="2">
        <v>322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322</v>
      </c>
      <c r="AB40" s="14">
        <f t="shared" si="23"/>
        <v>0</v>
      </c>
      <c r="AC40" s="12">
        <f>AA40+AB40</f>
        <v>322</v>
      </c>
      <c r="AE40" s="3" t="s">
        <v>13</v>
      </c>
      <c r="AF40" s="2">
        <f t="shared" si="24"/>
        <v>2580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2580</v>
      </c>
      <c r="AQ40" s="16" t="str">
        <f t="shared" si="24"/>
        <v>N.A.</v>
      </c>
      <c r="AR40" s="12">
        <f t="shared" si="24"/>
        <v>2580</v>
      </c>
    </row>
    <row r="41" spans="1:44" ht="15" customHeight="1" thickBot="1" x14ac:dyDescent="0.3">
      <c r="A41" s="3" t="s">
        <v>14</v>
      </c>
      <c r="B41" s="2">
        <v>2073679.9999999998</v>
      </c>
      <c r="C41" s="2">
        <v>6053600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2073679.9999999998</v>
      </c>
      <c r="M41" s="14">
        <f t="shared" si="22"/>
        <v>6053600</v>
      </c>
      <c r="N41" s="12">
        <f>L41+M41</f>
        <v>8127280</v>
      </c>
      <c r="P41" s="3" t="s">
        <v>14</v>
      </c>
      <c r="Q41" s="2">
        <v>966</v>
      </c>
      <c r="R41" s="2">
        <v>1288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966</v>
      </c>
      <c r="AB41" s="14">
        <f t="shared" si="23"/>
        <v>1288</v>
      </c>
      <c r="AC41" s="12">
        <f>AA41+AB41</f>
        <v>2254</v>
      </c>
      <c r="AE41" s="3" t="s">
        <v>14</v>
      </c>
      <c r="AF41" s="2">
        <f t="shared" si="24"/>
        <v>2146.6666666666665</v>
      </c>
      <c r="AG41" s="2">
        <f t="shared" si="24"/>
        <v>4700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2146.6666666666665</v>
      </c>
      <c r="AQ41" s="16">
        <f t="shared" si="24"/>
        <v>4700</v>
      </c>
      <c r="AR41" s="12">
        <f t="shared" si="24"/>
        <v>3605.7142857142858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3735200</v>
      </c>
      <c r="C43" s="2">
        <v>6053600</v>
      </c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3735200</v>
      </c>
      <c r="M43" s="14">
        <f t="shared" ref="M43" si="26">C43+E43+G43+I43+K43</f>
        <v>6053600</v>
      </c>
      <c r="N43" s="18">
        <f>L43+M43</f>
        <v>9788800</v>
      </c>
      <c r="P43" s="4" t="s">
        <v>16</v>
      </c>
      <c r="Q43" s="2">
        <v>1610</v>
      </c>
      <c r="R43" s="2">
        <v>1288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27">Q43+S43+U43+W43+Y43</f>
        <v>1610</v>
      </c>
      <c r="AB43" s="14">
        <f t="shared" ref="AB43" si="28">R43+T43+V43+X43+Z43</f>
        <v>1288</v>
      </c>
      <c r="AC43" s="18">
        <f>AA43+AB43</f>
        <v>2898</v>
      </c>
      <c r="AE43" s="4" t="s">
        <v>16</v>
      </c>
      <c r="AF43" s="2">
        <f t="shared" ref="AF43:AO43" si="29">IFERROR(B43/Q43, "N.A.")</f>
        <v>2320</v>
      </c>
      <c r="AG43" s="2">
        <f t="shared" si="29"/>
        <v>4700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2320</v>
      </c>
      <c r="AQ43" s="16">
        <f t="shared" ref="AQ43" si="31">IFERROR(M43/AB43, "N.A.")</f>
        <v>4700</v>
      </c>
      <c r="AR43" s="12">
        <f t="shared" ref="AR43" si="32">IFERROR(N43/AC43, "N.A.")</f>
        <v>3377.7777777777778</v>
      </c>
    </row>
    <row r="44" spans="1:44" ht="15" customHeight="1" thickBot="1" x14ac:dyDescent="0.3">
      <c r="A44" s="5" t="s">
        <v>0</v>
      </c>
      <c r="B44" s="48">
        <f>B43+C43</f>
        <v>9788800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9788800</v>
      </c>
      <c r="M44" s="50"/>
      <c r="N44" s="19">
        <f>B44+D44+F44+H44+J44</f>
        <v>9788800</v>
      </c>
      <c r="P44" s="5" t="s">
        <v>0</v>
      </c>
      <c r="Q44" s="48">
        <f>Q43+R43</f>
        <v>2898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2898</v>
      </c>
      <c r="AB44" s="50"/>
      <c r="AC44" s="19">
        <f>Q44+S44+U44+W44+Y44</f>
        <v>2898</v>
      </c>
      <c r="AE44" s="5" t="s">
        <v>0</v>
      </c>
      <c r="AF44" s="28">
        <f>IFERROR(B44/Q44,"N.A.")</f>
        <v>3377.7777777777778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>
        <f>IFERROR(L44/AA44,"N.A.")</f>
        <v>3377.7777777777778</v>
      </c>
      <c r="AQ44" s="29"/>
      <c r="AR44" s="17">
        <f>IFERROR(N44/AC44, "N.A.")</f>
        <v>3377.7777777777778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18269992.999999996</v>
      </c>
      <c r="C15" s="2"/>
      <c r="D15" s="2">
        <v>19931975</v>
      </c>
      <c r="E15" s="2"/>
      <c r="F15" s="2">
        <v>16427596.000000002</v>
      </c>
      <c r="G15" s="2"/>
      <c r="H15" s="2">
        <v>49279051.000000015</v>
      </c>
      <c r="I15" s="2"/>
      <c r="J15" s="2">
        <v>0</v>
      </c>
      <c r="K15" s="2"/>
      <c r="L15" s="1">
        <f t="shared" ref="L15:M18" si="0">B15+D15+F15+H15+J15</f>
        <v>103908615.00000001</v>
      </c>
      <c r="M15" s="14">
        <f t="shared" si="0"/>
        <v>0</v>
      </c>
      <c r="N15" s="12">
        <f>L15+M15</f>
        <v>103908615.00000001</v>
      </c>
      <c r="P15" s="3" t="s">
        <v>12</v>
      </c>
      <c r="Q15" s="2">
        <v>6231</v>
      </c>
      <c r="R15" s="2">
        <v>0</v>
      </c>
      <c r="S15" s="2">
        <v>5180</v>
      </c>
      <c r="T15" s="2">
        <v>0</v>
      </c>
      <c r="U15" s="2">
        <v>4585</v>
      </c>
      <c r="V15" s="2">
        <v>0</v>
      </c>
      <c r="W15" s="2">
        <v>21103</v>
      </c>
      <c r="X15" s="2">
        <v>0</v>
      </c>
      <c r="Y15" s="2">
        <v>3873</v>
      </c>
      <c r="Z15" s="2">
        <v>0</v>
      </c>
      <c r="AA15" s="1">
        <f t="shared" ref="AA15:AB18" si="1">Q15+S15+U15+W15+Y15</f>
        <v>40972</v>
      </c>
      <c r="AB15" s="14">
        <f t="shared" si="1"/>
        <v>0</v>
      </c>
      <c r="AC15" s="12">
        <f>AA15+AB15</f>
        <v>40972</v>
      </c>
      <c r="AE15" s="3" t="s">
        <v>12</v>
      </c>
      <c r="AF15" s="2">
        <f t="shared" ref="AF15:AR18" si="2">IFERROR(B15/Q15, "N.A.")</f>
        <v>2932.1125020060981</v>
      </c>
      <c r="AG15" s="2" t="str">
        <f t="shared" si="2"/>
        <v>N.A.</v>
      </c>
      <c r="AH15" s="2">
        <f t="shared" si="2"/>
        <v>3847.8716216216217</v>
      </c>
      <c r="AI15" s="2" t="str">
        <f t="shared" si="2"/>
        <v>N.A.</v>
      </c>
      <c r="AJ15" s="2">
        <f t="shared" si="2"/>
        <v>3582.8998909487464</v>
      </c>
      <c r="AK15" s="2" t="str">
        <f t="shared" si="2"/>
        <v>N.A.</v>
      </c>
      <c r="AL15" s="2">
        <f t="shared" si="2"/>
        <v>2335.1680329810933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2536.0884262423124</v>
      </c>
      <c r="AQ15" s="16" t="str">
        <f t="shared" si="2"/>
        <v>N.A.</v>
      </c>
      <c r="AR15" s="12">
        <f t="shared" si="2"/>
        <v>2536.0884262423124</v>
      </c>
    </row>
    <row r="16" spans="1:44" ht="15" customHeight="1" thickBot="1" x14ac:dyDescent="0.3">
      <c r="A16" s="3" t="s">
        <v>13</v>
      </c>
      <c r="B16" s="2">
        <v>9953540</v>
      </c>
      <c r="C16" s="2">
        <v>2131340</v>
      </c>
      <c r="D16" s="2">
        <v>18232</v>
      </c>
      <c r="E16" s="2"/>
      <c r="F16" s="2"/>
      <c r="G16" s="2"/>
      <c r="H16" s="2"/>
      <c r="I16" s="2"/>
      <c r="J16" s="2"/>
      <c r="K16" s="2"/>
      <c r="L16" s="1">
        <f t="shared" si="0"/>
        <v>9971772</v>
      </c>
      <c r="M16" s="14">
        <f t="shared" si="0"/>
        <v>2131340</v>
      </c>
      <c r="N16" s="12">
        <f>L16+M16</f>
        <v>12103112</v>
      </c>
      <c r="P16" s="3" t="s">
        <v>13</v>
      </c>
      <c r="Q16" s="2">
        <v>5900</v>
      </c>
      <c r="R16" s="2">
        <v>1032</v>
      </c>
      <c r="S16" s="2">
        <v>53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5953</v>
      </c>
      <c r="AB16" s="14">
        <f t="shared" si="1"/>
        <v>1032</v>
      </c>
      <c r="AC16" s="12">
        <f>AA16+AB16</f>
        <v>6985</v>
      </c>
      <c r="AE16" s="3" t="s">
        <v>13</v>
      </c>
      <c r="AF16" s="2">
        <f t="shared" si="2"/>
        <v>1687.0406779661016</v>
      </c>
      <c r="AG16" s="2">
        <f t="shared" si="2"/>
        <v>2065.2519379844962</v>
      </c>
      <c r="AH16" s="2">
        <f t="shared" si="2"/>
        <v>344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1675.0834873173189</v>
      </c>
      <c r="AQ16" s="16">
        <f t="shared" si="2"/>
        <v>2065.2519379844962</v>
      </c>
      <c r="AR16" s="12">
        <f t="shared" si="2"/>
        <v>1732.7289906943449</v>
      </c>
    </row>
    <row r="17" spans="1:44" ht="15" customHeight="1" thickBot="1" x14ac:dyDescent="0.3">
      <c r="A17" s="3" t="s">
        <v>14</v>
      </c>
      <c r="B17" s="2">
        <v>56697096.000000022</v>
      </c>
      <c r="C17" s="2">
        <v>442590039.00000006</v>
      </c>
      <c r="D17" s="2">
        <v>13853417.000000006</v>
      </c>
      <c r="E17" s="2">
        <v>1475099.9999999998</v>
      </c>
      <c r="F17" s="2"/>
      <c r="G17" s="2">
        <v>35305460.000000007</v>
      </c>
      <c r="H17" s="2"/>
      <c r="I17" s="2">
        <v>18119100.000000004</v>
      </c>
      <c r="J17" s="2">
        <v>0</v>
      </c>
      <c r="K17" s="2"/>
      <c r="L17" s="1">
        <f t="shared" si="0"/>
        <v>70550513.00000003</v>
      </c>
      <c r="M17" s="14">
        <f t="shared" si="0"/>
        <v>497489699.00000006</v>
      </c>
      <c r="N17" s="12">
        <f>L17+M17</f>
        <v>568040212.00000012</v>
      </c>
      <c r="P17" s="3" t="s">
        <v>14</v>
      </c>
      <c r="Q17" s="2">
        <v>16936</v>
      </c>
      <c r="R17" s="2">
        <v>67198</v>
      </c>
      <c r="S17" s="2">
        <v>5128</v>
      </c>
      <c r="T17" s="2">
        <v>686</v>
      </c>
      <c r="U17" s="2">
        <v>0</v>
      </c>
      <c r="V17" s="2">
        <v>6462</v>
      </c>
      <c r="W17" s="2">
        <v>0</v>
      </c>
      <c r="X17" s="2">
        <v>5313</v>
      </c>
      <c r="Y17" s="2">
        <v>6243</v>
      </c>
      <c r="Z17" s="2">
        <v>0</v>
      </c>
      <c r="AA17" s="1">
        <f t="shared" si="1"/>
        <v>28307</v>
      </c>
      <c r="AB17" s="14">
        <f t="shared" si="1"/>
        <v>79659</v>
      </c>
      <c r="AC17" s="12">
        <f>AA17+AB17</f>
        <v>107966</v>
      </c>
      <c r="AE17" s="3" t="s">
        <v>14</v>
      </c>
      <c r="AF17" s="2">
        <f t="shared" si="2"/>
        <v>3347.7264997638181</v>
      </c>
      <c r="AG17" s="2">
        <f t="shared" si="2"/>
        <v>6586.3573171820599</v>
      </c>
      <c r="AH17" s="2">
        <f t="shared" si="2"/>
        <v>2701.5243759750401</v>
      </c>
      <c r="AI17" s="2">
        <f t="shared" si="2"/>
        <v>2150.2915451895042</v>
      </c>
      <c r="AJ17" s="2" t="str">
        <f t="shared" si="2"/>
        <v>N.A.</v>
      </c>
      <c r="AK17" s="2">
        <f t="shared" si="2"/>
        <v>5463.549984524916</v>
      </c>
      <c r="AL17" s="2" t="str">
        <f t="shared" si="2"/>
        <v>N.A.</v>
      </c>
      <c r="AM17" s="2">
        <f t="shared" si="2"/>
        <v>3410.3331451157546</v>
      </c>
      <c r="AN17" s="2">
        <f t="shared" si="2"/>
        <v>0</v>
      </c>
      <c r="AO17" s="2" t="str">
        <f t="shared" si="2"/>
        <v>N.A.</v>
      </c>
      <c r="AP17" s="15">
        <f t="shared" si="2"/>
        <v>2492.3345108983654</v>
      </c>
      <c r="AQ17" s="16">
        <f t="shared" si="2"/>
        <v>6245.2415797336153</v>
      </c>
      <c r="AR17" s="12">
        <f t="shared" si="2"/>
        <v>5261.2879239760678</v>
      </c>
    </row>
    <row r="18" spans="1:44" ht="15" customHeight="1" thickBot="1" x14ac:dyDescent="0.3">
      <c r="A18" s="3" t="s">
        <v>15</v>
      </c>
      <c r="B18" s="2">
        <v>10225209.999999998</v>
      </c>
      <c r="C18" s="2">
        <v>1178575</v>
      </c>
      <c r="D18" s="2">
        <v>2142621</v>
      </c>
      <c r="E18" s="2">
        <v>1000825</v>
      </c>
      <c r="F18" s="2"/>
      <c r="G18" s="2">
        <v>2286358</v>
      </c>
      <c r="H18" s="2">
        <v>5078104.9999999991</v>
      </c>
      <c r="I18" s="2"/>
      <c r="J18" s="2">
        <v>0</v>
      </c>
      <c r="K18" s="2"/>
      <c r="L18" s="1">
        <f t="shared" si="0"/>
        <v>17445935.999999996</v>
      </c>
      <c r="M18" s="14">
        <f t="shared" si="0"/>
        <v>4465758</v>
      </c>
      <c r="N18" s="12">
        <f>L18+M18</f>
        <v>21911693.999999996</v>
      </c>
      <c r="P18" s="3" t="s">
        <v>15</v>
      </c>
      <c r="Q18" s="2">
        <v>3746</v>
      </c>
      <c r="R18" s="2">
        <v>374</v>
      </c>
      <c r="S18" s="2">
        <v>570</v>
      </c>
      <c r="T18" s="2">
        <v>196</v>
      </c>
      <c r="U18" s="2">
        <v>0</v>
      </c>
      <c r="V18" s="2">
        <v>1561</v>
      </c>
      <c r="W18" s="2">
        <v>4548</v>
      </c>
      <c r="X18" s="2">
        <v>0</v>
      </c>
      <c r="Y18" s="2">
        <v>1154</v>
      </c>
      <c r="Z18" s="2">
        <v>0</v>
      </c>
      <c r="AA18" s="1">
        <f t="shared" si="1"/>
        <v>10018</v>
      </c>
      <c r="AB18" s="14">
        <f t="shared" si="1"/>
        <v>2131</v>
      </c>
      <c r="AC18" s="18">
        <f>AA18+AB18</f>
        <v>12149</v>
      </c>
      <c r="AE18" s="3" t="s">
        <v>15</v>
      </c>
      <c r="AF18" s="2">
        <f t="shared" si="2"/>
        <v>2729.6342765616655</v>
      </c>
      <c r="AG18" s="2">
        <f t="shared" si="2"/>
        <v>3151.270053475936</v>
      </c>
      <c r="AH18" s="2">
        <f t="shared" si="2"/>
        <v>3758.9842105263156</v>
      </c>
      <c r="AI18" s="2">
        <f t="shared" si="2"/>
        <v>5106.25</v>
      </c>
      <c r="AJ18" s="2" t="str">
        <f t="shared" si="2"/>
        <v>N.A.</v>
      </c>
      <c r="AK18" s="2">
        <f t="shared" si="2"/>
        <v>1464.6752081998718</v>
      </c>
      <c r="AL18" s="2">
        <f t="shared" si="2"/>
        <v>1116.5578276165345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1741.458973847075</v>
      </c>
      <c r="AQ18" s="16">
        <f t="shared" si="2"/>
        <v>2095.6161426560302</v>
      </c>
      <c r="AR18" s="12">
        <f t="shared" si="2"/>
        <v>1803.5800477405544</v>
      </c>
    </row>
    <row r="19" spans="1:44" ht="15" customHeight="1" thickBot="1" x14ac:dyDescent="0.3">
      <c r="A19" s="4" t="s">
        <v>16</v>
      </c>
      <c r="B19" s="2">
        <v>95145839.000000015</v>
      </c>
      <c r="C19" s="2">
        <v>445899954.00000012</v>
      </c>
      <c r="D19" s="2">
        <v>35946245.000000015</v>
      </c>
      <c r="E19" s="2">
        <v>2475925.0000000005</v>
      </c>
      <c r="F19" s="2">
        <v>16427596.000000002</v>
      </c>
      <c r="G19" s="2">
        <v>37591818</v>
      </c>
      <c r="H19" s="2">
        <v>54357156.000000007</v>
      </c>
      <c r="I19" s="2">
        <v>18119100.000000004</v>
      </c>
      <c r="J19" s="2">
        <v>0</v>
      </c>
      <c r="K19" s="2"/>
      <c r="L19" s="1">
        <f t="shared" ref="L19" si="3">B19+D19+F19+H19+J19</f>
        <v>201876836.00000003</v>
      </c>
      <c r="M19" s="14">
        <f t="shared" ref="M19" si="4">C19+E19+G19+I19+K19</f>
        <v>504086797.00000012</v>
      </c>
      <c r="N19" s="18">
        <f>L19+M19</f>
        <v>705963633.00000012</v>
      </c>
      <c r="P19" s="4" t="s">
        <v>16</v>
      </c>
      <c r="Q19" s="2">
        <v>32813</v>
      </c>
      <c r="R19" s="2">
        <v>68604</v>
      </c>
      <c r="S19" s="2">
        <v>10931</v>
      </c>
      <c r="T19" s="2">
        <v>882</v>
      </c>
      <c r="U19" s="2">
        <v>4585</v>
      </c>
      <c r="V19" s="2">
        <v>8023</v>
      </c>
      <c r="W19" s="2">
        <v>25651</v>
      </c>
      <c r="X19" s="2">
        <v>5313</v>
      </c>
      <c r="Y19" s="2">
        <v>11270</v>
      </c>
      <c r="Z19" s="2">
        <v>0</v>
      </c>
      <c r="AA19" s="1">
        <f t="shared" ref="AA19" si="5">Q19+S19+U19+W19+Y19</f>
        <v>85250</v>
      </c>
      <c r="AB19" s="14">
        <f t="shared" ref="AB19" si="6">R19+T19+V19+X19+Z19</f>
        <v>82822</v>
      </c>
      <c r="AC19" s="12">
        <f>AA19+AB19</f>
        <v>168072</v>
      </c>
      <c r="AE19" s="4" t="s">
        <v>16</v>
      </c>
      <c r="AF19" s="2">
        <f t="shared" ref="AF19:AO19" si="7">IFERROR(B19/Q19, "N.A.")</f>
        <v>2899.6385274129161</v>
      </c>
      <c r="AG19" s="2">
        <f t="shared" si="7"/>
        <v>6499.6203428371537</v>
      </c>
      <c r="AH19" s="2">
        <f t="shared" si="7"/>
        <v>3288.4681181959577</v>
      </c>
      <c r="AI19" s="2">
        <f t="shared" si="7"/>
        <v>2807.1712018140593</v>
      </c>
      <c r="AJ19" s="2">
        <f t="shared" si="7"/>
        <v>3582.8998909487464</v>
      </c>
      <c r="AK19" s="2">
        <f t="shared" si="7"/>
        <v>4685.5064190452449</v>
      </c>
      <c r="AL19" s="2">
        <f t="shared" si="7"/>
        <v>2119.1047522513745</v>
      </c>
      <c r="AM19" s="2">
        <f t="shared" si="7"/>
        <v>3410.3331451157546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2368.0567272727276</v>
      </c>
      <c r="AQ19" s="16">
        <f t="shared" ref="AQ19" si="9">IFERROR(M19/AB19, "N.A.")</f>
        <v>6086.3876385501453</v>
      </c>
      <c r="AR19" s="12">
        <f t="shared" ref="AR19" si="10">IFERROR(N19/AC19, "N.A.")</f>
        <v>4200.3643260031422</v>
      </c>
    </row>
    <row r="20" spans="1:44" ht="15" customHeight="1" thickBot="1" x14ac:dyDescent="0.3">
      <c r="A20" s="5" t="s">
        <v>0</v>
      </c>
      <c r="B20" s="48">
        <f>B19+C19</f>
        <v>541045793.00000012</v>
      </c>
      <c r="C20" s="49"/>
      <c r="D20" s="48">
        <f>D19+E19</f>
        <v>38422170.000000015</v>
      </c>
      <c r="E20" s="49"/>
      <c r="F20" s="48">
        <f>F19+G19</f>
        <v>54019414</v>
      </c>
      <c r="G20" s="49"/>
      <c r="H20" s="48">
        <f>H19+I19</f>
        <v>72476256.000000015</v>
      </c>
      <c r="I20" s="49"/>
      <c r="J20" s="48">
        <f>J19+K19</f>
        <v>0</v>
      </c>
      <c r="K20" s="49"/>
      <c r="L20" s="48">
        <f>L19+M19</f>
        <v>705963633.00000012</v>
      </c>
      <c r="M20" s="50"/>
      <c r="N20" s="19">
        <f>B20+D20+F20+H20+J20</f>
        <v>705963633.00000012</v>
      </c>
      <c r="P20" s="5" t="s">
        <v>0</v>
      </c>
      <c r="Q20" s="48">
        <f>Q19+R19</f>
        <v>101417</v>
      </c>
      <c r="R20" s="49"/>
      <c r="S20" s="48">
        <f>S19+T19</f>
        <v>11813</v>
      </c>
      <c r="T20" s="49"/>
      <c r="U20" s="48">
        <f>U19+V19</f>
        <v>12608</v>
      </c>
      <c r="V20" s="49"/>
      <c r="W20" s="48">
        <f>W19+X19</f>
        <v>30964</v>
      </c>
      <c r="X20" s="49"/>
      <c r="Y20" s="48">
        <f>Y19+Z19</f>
        <v>11270</v>
      </c>
      <c r="Z20" s="49"/>
      <c r="AA20" s="48">
        <f>AA19+AB19</f>
        <v>168072</v>
      </c>
      <c r="AB20" s="49"/>
      <c r="AC20" s="20">
        <f>Q20+S20+U20+W20+Y20</f>
        <v>168072</v>
      </c>
      <c r="AE20" s="5" t="s">
        <v>0</v>
      </c>
      <c r="AF20" s="28">
        <f>IFERROR(B20/Q20,"N.A.")</f>
        <v>5334.8629223897387</v>
      </c>
      <c r="AG20" s="29"/>
      <c r="AH20" s="28">
        <f>IFERROR(D20/S20,"N.A.")</f>
        <v>3252.5328028443255</v>
      </c>
      <c r="AI20" s="29"/>
      <c r="AJ20" s="28">
        <f>IFERROR(F20/U20,"N.A.")</f>
        <v>4284.5347398477161</v>
      </c>
      <c r="AK20" s="29"/>
      <c r="AL20" s="28">
        <f>IFERROR(H20/W20,"N.A.")</f>
        <v>2340.6619299832068</v>
      </c>
      <c r="AM20" s="29"/>
      <c r="AN20" s="28">
        <f>IFERROR(J20/Y20,"N.A.")</f>
        <v>0</v>
      </c>
      <c r="AO20" s="29"/>
      <c r="AP20" s="28">
        <f>IFERROR(L20/AA20,"N.A.")</f>
        <v>4200.3643260031422</v>
      </c>
      <c r="AQ20" s="29"/>
      <c r="AR20" s="17">
        <f>IFERROR(N20/AC20, "N.A.")</f>
        <v>4200.3643260031422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12369035.999999998</v>
      </c>
      <c r="C27" s="2"/>
      <c r="D27" s="2">
        <v>19723640</v>
      </c>
      <c r="E27" s="2"/>
      <c r="F27" s="2">
        <v>15349504</v>
      </c>
      <c r="G27" s="2"/>
      <c r="H27" s="2">
        <v>31668911.000000007</v>
      </c>
      <c r="I27" s="2"/>
      <c r="J27" s="2">
        <v>0</v>
      </c>
      <c r="K27" s="2"/>
      <c r="L27" s="1">
        <f t="shared" ref="L27:M30" si="11">B27+D27+F27+H27+J27</f>
        <v>79111091</v>
      </c>
      <c r="M27" s="14">
        <f t="shared" si="11"/>
        <v>0</v>
      </c>
      <c r="N27" s="12">
        <f>L27+M27</f>
        <v>79111091</v>
      </c>
      <c r="P27" s="3" t="s">
        <v>12</v>
      </c>
      <c r="Q27" s="2">
        <v>3266</v>
      </c>
      <c r="R27" s="2">
        <v>0</v>
      </c>
      <c r="S27" s="2">
        <v>4857</v>
      </c>
      <c r="T27" s="2">
        <v>0</v>
      </c>
      <c r="U27" s="2">
        <v>3993</v>
      </c>
      <c r="V27" s="2">
        <v>0</v>
      </c>
      <c r="W27" s="2">
        <v>9450</v>
      </c>
      <c r="X27" s="2">
        <v>0</v>
      </c>
      <c r="Y27" s="2">
        <v>375</v>
      </c>
      <c r="Z27" s="2">
        <v>0</v>
      </c>
      <c r="AA27" s="1">
        <f t="shared" ref="AA27:AB30" si="12">Q27+S27+U27+W27+Y27</f>
        <v>21941</v>
      </c>
      <c r="AB27" s="14">
        <f t="shared" si="12"/>
        <v>0</v>
      </c>
      <c r="AC27" s="12">
        <f>AA27+AB27</f>
        <v>21941</v>
      </c>
      <c r="AE27" s="3" t="s">
        <v>12</v>
      </c>
      <c r="AF27" s="2">
        <f t="shared" ref="AF27:AR30" si="13">IFERROR(B27/Q27, "N.A.")</f>
        <v>3787.2124923453762</v>
      </c>
      <c r="AG27" s="2" t="str">
        <f t="shared" si="13"/>
        <v>N.A.</v>
      </c>
      <c r="AH27" s="2">
        <f t="shared" si="13"/>
        <v>4060.8688490837967</v>
      </c>
      <c r="AI27" s="2" t="str">
        <f t="shared" si="13"/>
        <v>N.A.</v>
      </c>
      <c r="AJ27" s="2">
        <f t="shared" si="13"/>
        <v>3844.1031805659904</v>
      </c>
      <c r="AK27" s="2" t="str">
        <f t="shared" si="13"/>
        <v>N.A.</v>
      </c>
      <c r="AL27" s="2">
        <f t="shared" si="13"/>
        <v>3351.207513227514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3605.6283214074106</v>
      </c>
      <c r="AQ27" s="16" t="str">
        <f t="shared" si="13"/>
        <v>N.A.</v>
      </c>
      <c r="AR27" s="12">
        <f t="shared" si="13"/>
        <v>3605.6283214074106</v>
      </c>
    </row>
    <row r="28" spans="1:44" ht="15" customHeight="1" thickBot="1" x14ac:dyDescent="0.3">
      <c r="A28" s="3" t="s">
        <v>13</v>
      </c>
      <c r="B28" s="2">
        <v>1893825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1893825</v>
      </c>
      <c r="M28" s="14">
        <f t="shared" si="11"/>
        <v>0</v>
      </c>
      <c r="N28" s="12">
        <f>L28+M28</f>
        <v>1893825</v>
      </c>
      <c r="P28" s="3" t="s">
        <v>13</v>
      </c>
      <c r="Q28" s="2">
        <v>570</v>
      </c>
      <c r="R28" s="2">
        <v>75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570</v>
      </c>
      <c r="AB28" s="14">
        <f t="shared" si="12"/>
        <v>75</v>
      </c>
      <c r="AC28" s="12">
        <f>AA28+AB28</f>
        <v>645</v>
      </c>
      <c r="AE28" s="3" t="s">
        <v>13</v>
      </c>
      <c r="AF28" s="2">
        <f t="shared" si="13"/>
        <v>3322.5</v>
      </c>
      <c r="AG28" s="2">
        <f t="shared" si="13"/>
        <v>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3322.5</v>
      </c>
      <c r="AQ28" s="16">
        <f t="shared" si="13"/>
        <v>0</v>
      </c>
      <c r="AR28" s="12">
        <f t="shared" si="13"/>
        <v>2936.1627906976746</v>
      </c>
    </row>
    <row r="29" spans="1:44" ht="15" customHeight="1" thickBot="1" x14ac:dyDescent="0.3">
      <c r="A29" s="3" t="s">
        <v>14</v>
      </c>
      <c r="B29" s="2">
        <v>42176965.000000007</v>
      </c>
      <c r="C29" s="2">
        <v>256861141.00000003</v>
      </c>
      <c r="D29" s="2">
        <v>8607584.9999999981</v>
      </c>
      <c r="E29" s="2">
        <v>1475100</v>
      </c>
      <c r="F29" s="2"/>
      <c r="G29" s="2">
        <v>29296870</v>
      </c>
      <c r="H29" s="2"/>
      <c r="I29" s="2">
        <v>12325019.999999998</v>
      </c>
      <c r="J29" s="2">
        <v>0</v>
      </c>
      <c r="K29" s="2"/>
      <c r="L29" s="1">
        <f t="shared" si="11"/>
        <v>50784550.000000007</v>
      </c>
      <c r="M29" s="14">
        <f t="shared" si="11"/>
        <v>299958131</v>
      </c>
      <c r="N29" s="12">
        <f>L29+M29</f>
        <v>350742681</v>
      </c>
      <c r="P29" s="3" t="s">
        <v>14</v>
      </c>
      <c r="Q29" s="2">
        <v>10842</v>
      </c>
      <c r="R29" s="2">
        <v>41232</v>
      </c>
      <c r="S29" s="2">
        <v>4168</v>
      </c>
      <c r="T29" s="2">
        <v>414</v>
      </c>
      <c r="U29" s="2">
        <v>0</v>
      </c>
      <c r="V29" s="2">
        <v>4522</v>
      </c>
      <c r="W29" s="2">
        <v>0</v>
      </c>
      <c r="X29" s="2">
        <v>3066</v>
      </c>
      <c r="Y29" s="2">
        <v>2975</v>
      </c>
      <c r="Z29" s="2">
        <v>0</v>
      </c>
      <c r="AA29" s="1">
        <f t="shared" si="12"/>
        <v>17985</v>
      </c>
      <c r="AB29" s="14">
        <f t="shared" si="12"/>
        <v>49234</v>
      </c>
      <c r="AC29" s="12">
        <f>AA29+AB29</f>
        <v>67219</v>
      </c>
      <c r="AE29" s="3" t="s">
        <v>14</v>
      </c>
      <c r="AF29" s="2">
        <f t="shared" si="13"/>
        <v>3890.1461907397165</v>
      </c>
      <c r="AG29" s="2">
        <f t="shared" si="13"/>
        <v>6229.655146488165</v>
      </c>
      <c r="AH29" s="2">
        <f t="shared" si="13"/>
        <v>2065.1595489443375</v>
      </c>
      <c r="AI29" s="2">
        <f t="shared" si="13"/>
        <v>3563.0434782608695</v>
      </c>
      <c r="AJ29" s="2" t="str">
        <f t="shared" si="13"/>
        <v>N.A.</v>
      </c>
      <c r="AK29" s="2">
        <f t="shared" si="13"/>
        <v>6478.7417072091994</v>
      </c>
      <c r="AL29" s="2" t="str">
        <f t="shared" si="13"/>
        <v>N.A.</v>
      </c>
      <c r="AM29" s="2">
        <f t="shared" si="13"/>
        <v>4019.9021526418783</v>
      </c>
      <c r="AN29" s="2">
        <f t="shared" si="13"/>
        <v>0</v>
      </c>
      <c r="AO29" s="2" t="str">
        <f t="shared" si="13"/>
        <v>N.A.</v>
      </c>
      <c r="AP29" s="15">
        <f t="shared" si="13"/>
        <v>2823.7169863775371</v>
      </c>
      <c r="AQ29" s="16">
        <f t="shared" si="13"/>
        <v>6092.4997156436611</v>
      </c>
      <c r="AR29" s="12">
        <f t="shared" si="13"/>
        <v>5217.909832041536</v>
      </c>
    </row>
    <row r="30" spans="1:44" ht="15" customHeight="1" thickBot="1" x14ac:dyDescent="0.3">
      <c r="A30" s="3" t="s">
        <v>15</v>
      </c>
      <c r="B30" s="2">
        <v>10193218.000000002</v>
      </c>
      <c r="C30" s="2">
        <v>973950</v>
      </c>
      <c r="D30" s="2">
        <v>2122781</v>
      </c>
      <c r="E30" s="2">
        <v>1000825</v>
      </c>
      <c r="F30" s="2"/>
      <c r="G30" s="2">
        <v>2286357.9999999995</v>
      </c>
      <c r="H30" s="2">
        <v>4912469</v>
      </c>
      <c r="I30" s="2"/>
      <c r="J30" s="2">
        <v>0</v>
      </c>
      <c r="K30" s="2"/>
      <c r="L30" s="1">
        <f t="shared" si="11"/>
        <v>17228468</v>
      </c>
      <c r="M30" s="14">
        <f t="shared" si="11"/>
        <v>4261133</v>
      </c>
      <c r="N30" s="12">
        <f>L30+M30</f>
        <v>21489601</v>
      </c>
      <c r="P30" s="3" t="s">
        <v>15</v>
      </c>
      <c r="Q30" s="2">
        <v>3684</v>
      </c>
      <c r="R30" s="2">
        <v>256</v>
      </c>
      <c r="S30" s="2">
        <v>508</v>
      </c>
      <c r="T30" s="2">
        <v>196</v>
      </c>
      <c r="U30" s="2">
        <v>0</v>
      </c>
      <c r="V30" s="2">
        <v>1510</v>
      </c>
      <c r="W30" s="2">
        <v>4296</v>
      </c>
      <c r="X30" s="2">
        <v>0</v>
      </c>
      <c r="Y30" s="2">
        <v>575</v>
      </c>
      <c r="Z30" s="2">
        <v>0</v>
      </c>
      <c r="AA30" s="1">
        <f t="shared" si="12"/>
        <v>9063</v>
      </c>
      <c r="AB30" s="14">
        <f t="shared" si="12"/>
        <v>1962</v>
      </c>
      <c r="AC30" s="18">
        <f>AA30+AB30</f>
        <v>11025</v>
      </c>
      <c r="AE30" s="3" t="s">
        <v>15</v>
      </c>
      <c r="AF30" s="2">
        <f t="shared" si="13"/>
        <v>2766.8887079261676</v>
      </c>
      <c r="AG30" s="2">
        <f t="shared" si="13"/>
        <v>3804.4921875</v>
      </c>
      <c r="AH30" s="2">
        <f t="shared" si="13"/>
        <v>4178.7027559055114</v>
      </c>
      <c r="AI30" s="2">
        <f t="shared" si="13"/>
        <v>5106.25</v>
      </c>
      <c r="AJ30" s="2" t="str">
        <f t="shared" si="13"/>
        <v>N.A.</v>
      </c>
      <c r="AK30" s="2">
        <f t="shared" si="13"/>
        <v>1514.1443708609268</v>
      </c>
      <c r="AL30" s="2">
        <f t="shared" si="13"/>
        <v>1143.4983705772811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1900.9674500717201</v>
      </c>
      <c r="AQ30" s="16">
        <f t="shared" si="13"/>
        <v>2171.8312945973498</v>
      </c>
      <c r="AR30" s="12">
        <f t="shared" si="13"/>
        <v>1949.1701587301586</v>
      </c>
    </row>
    <row r="31" spans="1:44" ht="15" customHeight="1" thickBot="1" x14ac:dyDescent="0.3">
      <c r="A31" s="4" t="s">
        <v>16</v>
      </c>
      <c r="B31" s="2">
        <v>66633044.000000022</v>
      </c>
      <c r="C31" s="2">
        <v>257835091.00000012</v>
      </c>
      <c r="D31" s="2">
        <v>30454005.999999993</v>
      </c>
      <c r="E31" s="2">
        <v>2475925</v>
      </c>
      <c r="F31" s="2">
        <v>15349504</v>
      </c>
      <c r="G31" s="2">
        <v>31583227.999999996</v>
      </c>
      <c r="H31" s="2">
        <v>36581379.999999985</v>
      </c>
      <c r="I31" s="2">
        <v>12325019.999999998</v>
      </c>
      <c r="J31" s="2">
        <v>0</v>
      </c>
      <c r="K31" s="2"/>
      <c r="L31" s="1">
        <f t="shared" ref="L31" si="14">B31+D31+F31+H31+J31</f>
        <v>149017934</v>
      </c>
      <c r="M31" s="14">
        <f t="shared" ref="M31" si="15">C31+E31+G31+I31+K31</f>
        <v>304219264.00000012</v>
      </c>
      <c r="N31" s="18">
        <f>L31+M31</f>
        <v>453237198.00000012</v>
      </c>
      <c r="P31" s="4" t="s">
        <v>16</v>
      </c>
      <c r="Q31" s="2">
        <v>18362</v>
      </c>
      <c r="R31" s="2">
        <v>41563</v>
      </c>
      <c r="S31" s="2">
        <v>9533</v>
      </c>
      <c r="T31" s="2">
        <v>610</v>
      </c>
      <c r="U31" s="2">
        <v>3993</v>
      </c>
      <c r="V31" s="2">
        <v>6032</v>
      </c>
      <c r="W31" s="2">
        <v>13746</v>
      </c>
      <c r="X31" s="2">
        <v>3066</v>
      </c>
      <c r="Y31" s="2">
        <v>3925</v>
      </c>
      <c r="Z31" s="2">
        <v>0</v>
      </c>
      <c r="AA31" s="1">
        <f t="shared" ref="AA31" si="16">Q31+S31+U31+W31+Y31</f>
        <v>49559</v>
      </c>
      <c r="AB31" s="14">
        <f t="shared" ref="AB31" si="17">R31+T31+V31+X31+Z31</f>
        <v>51271</v>
      </c>
      <c r="AC31" s="12">
        <f>AA31+AB31</f>
        <v>100830</v>
      </c>
      <c r="AE31" s="4" t="s">
        <v>16</v>
      </c>
      <c r="AF31" s="2">
        <f t="shared" ref="AF31:AO31" si="18">IFERROR(B31/Q31, "N.A.")</f>
        <v>3628.8554623679352</v>
      </c>
      <c r="AG31" s="2">
        <f t="shared" si="18"/>
        <v>6203.4764333662179</v>
      </c>
      <c r="AH31" s="2">
        <f t="shared" si="18"/>
        <v>3194.5878527221225</v>
      </c>
      <c r="AI31" s="2">
        <f t="shared" si="18"/>
        <v>4058.8934426229507</v>
      </c>
      <c r="AJ31" s="2">
        <f t="shared" si="18"/>
        <v>3844.1031805659904</v>
      </c>
      <c r="AK31" s="2">
        <f t="shared" si="18"/>
        <v>5235.9462864721481</v>
      </c>
      <c r="AL31" s="2">
        <f t="shared" si="18"/>
        <v>2661.2381783791639</v>
      </c>
      <c r="AM31" s="2">
        <f t="shared" si="18"/>
        <v>4019.9021526418783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3006.8793559192072</v>
      </c>
      <c r="AQ31" s="16">
        <f t="shared" ref="AQ31" si="20">IFERROR(M31/AB31, "N.A.")</f>
        <v>5933.5543289578927</v>
      </c>
      <c r="AR31" s="12">
        <f t="shared" ref="AR31" si="21">IFERROR(N31/AC31, "N.A.")</f>
        <v>4495.0629574531404</v>
      </c>
    </row>
    <row r="32" spans="1:44" ht="15" customHeight="1" thickBot="1" x14ac:dyDescent="0.3">
      <c r="A32" s="5" t="s">
        <v>0</v>
      </c>
      <c r="B32" s="48">
        <f>B31+C31</f>
        <v>324468135.00000012</v>
      </c>
      <c r="C32" s="49"/>
      <c r="D32" s="48">
        <f>D31+E31</f>
        <v>32929930.999999993</v>
      </c>
      <c r="E32" s="49"/>
      <c r="F32" s="48">
        <f>F31+G31</f>
        <v>46932732</v>
      </c>
      <c r="G32" s="49"/>
      <c r="H32" s="48">
        <f>H31+I31</f>
        <v>48906399.999999985</v>
      </c>
      <c r="I32" s="49"/>
      <c r="J32" s="48">
        <f>J31+K31</f>
        <v>0</v>
      </c>
      <c r="K32" s="49"/>
      <c r="L32" s="48">
        <f>L31+M31</f>
        <v>453237198.00000012</v>
      </c>
      <c r="M32" s="50"/>
      <c r="N32" s="19">
        <f>B32+D32+F32+H32+J32</f>
        <v>453237198.00000012</v>
      </c>
      <c r="P32" s="5" t="s">
        <v>0</v>
      </c>
      <c r="Q32" s="48">
        <f>Q31+R31</f>
        <v>59925</v>
      </c>
      <c r="R32" s="49"/>
      <c r="S32" s="48">
        <f>S31+T31</f>
        <v>10143</v>
      </c>
      <c r="T32" s="49"/>
      <c r="U32" s="48">
        <f>U31+V31</f>
        <v>10025</v>
      </c>
      <c r="V32" s="49"/>
      <c r="W32" s="48">
        <f>W31+X31</f>
        <v>16812</v>
      </c>
      <c r="X32" s="49"/>
      <c r="Y32" s="48">
        <f>Y31+Z31</f>
        <v>3925</v>
      </c>
      <c r="Z32" s="49"/>
      <c r="AA32" s="48">
        <f>AA31+AB31</f>
        <v>100830</v>
      </c>
      <c r="AB32" s="49"/>
      <c r="AC32" s="20">
        <f>Q32+S32+U32+W32+Y32</f>
        <v>100830</v>
      </c>
      <c r="AE32" s="5" t="s">
        <v>0</v>
      </c>
      <c r="AF32" s="28">
        <f>IFERROR(B32/Q32,"N.A.")</f>
        <v>5414.5704630788505</v>
      </c>
      <c r="AG32" s="29"/>
      <c r="AH32" s="28">
        <f>IFERROR(D32/S32,"N.A.")</f>
        <v>3246.5671891945176</v>
      </c>
      <c r="AI32" s="29"/>
      <c r="AJ32" s="28">
        <f>IFERROR(F32/U32,"N.A.")</f>
        <v>4681.5692768079798</v>
      </c>
      <c r="AK32" s="29"/>
      <c r="AL32" s="28">
        <f>IFERROR(H32/W32,"N.A.")</f>
        <v>2909.0173685462755</v>
      </c>
      <c r="AM32" s="29"/>
      <c r="AN32" s="28">
        <f>IFERROR(J32/Y32,"N.A.")</f>
        <v>0</v>
      </c>
      <c r="AO32" s="29"/>
      <c r="AP32" s="28">
        <f>IFERROR(L32/AA32,"N.A.")</f>
        <v>4495.0629574531404</v>
      </c>
      <c r="AQ32" s="29"/>
      <c r="AR32" s="17">
        <f>IFERROR(N32/AC32, "N.A.")</f>
        <v>4495.0629574531404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5900956.9999999991</v>
      </c>
      <c r="C39" s="2"/>
      <c r="D39" s="2">
        <v>208335</v>
      </c>
      <c r="E39" s="2"/>
      <c r="F39" s="2">
        <v>1078092</v>
      </c>
      <c r="G39" s="2"/>
      <c r="H39" s="2">
        <v>17610139.999999996</v>
      </c>
      <c r="I39" s="2"/>
      <c r="J39" s="2">
        <v>0</v>
      </c>
      <c r="K39" s="2"/>
      <c r="L39" s="1">
        <f t="shared" ref="L39:M42" si="22">B39+D39+F39+H39+J39</f>
        <v>24797523.999999996</v>
      </c>
      <c r="M39" s="14">
        <f t="shared" si="22"/>
        <v>0</v>
      </c>
      <c r="N39" s="12">
        <f>L39+M39</f>
        <v>24797523.999999996</v>
      </c>
      <c r="P39" s="3" t="s">
        <v>12</v>
      </c>
      <c r="Q39" s="2">
        <v>2965</v>
      </c>
      <c r="R39" s="2">
        <v>0</v>
      </c>
      <c r="S39" s="2">
        <v>323</v>
      </c>
      <c r="T39" s="2">
        <v>0</v>
      </c>
      <c r="U39" s="2">
        <v>592</v>
      </c>
      <c r="V39" s="2">
        <v>0</v>
      </c>
      <c r="W39" s="2">
        <v>11653</v>
      </c>
      <c r="X39" s="2">
        <v>0</v>
      </c>
      <c r="Y39" s="2">
        <v>3498</v>
      </c>
      <c r="Z39" s="2">
        <v>0</v>
      </c>
      <c r="AA39" s="1">
        <f t="shared" ref="AA39:AB42" si="23">Q39+S39+U39+W39+Y39</f>
        <v>19031</v>
      </c>
      <c r="AB39" s="14">
        <f t="shared" si="23"/>
        <v>0</v>
      </c>
      <c r="AC39" s="12">
        <f>AA39+AB39</f>
        <v>19031</v>
      </c>
      <c r="AE39" s="3" t="s">
        <v>12</v>
      </c>
      <c r="AF39" s="2">
        <f t="shared" ref="AF39:AR42" si="24">IFERROR(B39/Q39, "N.A.")</f>
        <v>1990.204721753794</v>
      </c>
      <c r="AG39" s="2" t="str">
        <f t="shared" si="24"/>
        <v>N.A.</v>
      </c>
      <c r="AH39" s="2">
        <f t="shared" si="24"/>
        <v>645</v>
      </c>
      <c r="AI39" s="2" t="str">
        <f t="shared" si="24"/>
        <v>N.A.</v>
      </c>
      <c r="AJ39" s="2">
        <f t="shared" si="24"/>
        <v>1821.1013513513512</v>
      </c>
      <c r="AK39" s="2" t="str">
        <f t="shared" si="24"/>
        <v>N.A.</v>
      </c>
      <c r="AL39" s="2">
        <f t="shared" si="24"/>
        <v>1511.2108469921905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1303.0068835058587</v>
      </c>
      <c r="AQ39" s="16" t="str">
        <f t="shared" si="24"/>
        <v>N.A.</v>
      </c>
      <c r="AR39" s="12">
        <f t="shared" si="24"/>
        <v>1303.0068835058587</v>
      </c>
    </row>
    <row r="40" spans="1:44" ht="15" customHeight="1" thickBot="1" x14ac:dyDescent="0.3">
      <c r="A40" s="3" t="s">
        <v>13</v>
      </c>
      <c r="B40" s="2">
        <v>8059714.9999999981</v>
      </c>
      <c r="C40" s="2">
        <v>2131340</v>
      </c>
      <c r="D40" s="2">
        <v>18232</v>
      </c>
      <c r="E40" s="2"/>
      <c r="F40" s="2"/>
      <c r="G40" s="2"/>
      <c r="H40" s="2"/>
      <c r="I40" s="2"/>
      <c r="J40" s="2"/>
      <c r="K40" s="2"/>
      <c r="L40" s="1">
        <f t="shared" si="22"/>
        <v>8077946.9999999981</v>
      </c>
      <c r="M40" s="14">
        <f t="shared" si="22"/>
        <v>2131340</v>
      </c>
      <c r="N40" s="12">
        <f>L40+M40</f>
        <v>10209286.999999998</v>
      </c>
      <c r="P40" s="3" t="s">
        <v>13</v>
      </c>
      <c r="Q40" s="2">
        <v>5330</v>
      </c>
      <c r="R40" s="2">
        <v>957</v>
      </c>
      <c r="S40" s="2">
        <v>53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5383</v>
      </c>
      <c r="AB40" s="14">
        <f t="shared" si="23"/>
        <v>957</v>
      </c>
      <c r="AC40" s="12">
        <f>AA40+AB40</f>
        <v>6340</v>
      </c>
      <c r="AE40" s="3" t="s">
        <v>13</v>
      </c>
      <c r="AF40" s="2">
        <f t="shared" si="24"/>
        <v>1512.1416510318945</v>
      </c>
      <c r="AG40" s="2">
        <f t="shared" si="24"/>
        <v>2227.1055381400211</v>
      </c>
      <c r="AH40" s="2">
        <f t="shared" si="24"/>
        <v>344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1500.6403492476311</v>
      </c>
      <c r="AQ40" s="16">
        <f t="shared" si="24"/>
        <v>2227.1055381400211</v>
      </c>
      <c r="AR40" s="12">
        <f t="shared" si="24"/>
        <v>1610.2976340694004</v>
      </c>
    </row>
    <row r="41" spans="1:44" ht="15" customHeight="1" thickBot="1" x14ac:dyDescent="0.3">
      <c r="A41" s="3" t="s">
        <v>14</v>
      </c>
      <c r="B41" s="2">
        <v>14520131.000000002</v>
      </c>
      <c r="C41" s="2">
        <v>185728898.00000003</v>
      </c>
      <c r="D41" s="2">
        <v>5245832</v>
      </c>
      <c r="E41" s="2">
        <v>0</v>
      </c>
      <c r="F41" s="2"/>
      <c r="G41" s="2">
        <v>6008590</v>
      </c>
      <c r="H41" s="2"/>
      <c r="I41" s="2">
        <v>5794079.9999999991</v>
      </c>
      <c r="J41" s="2">
        <v>0</v>
      </c>
      <c r="K41" s="2"/>
      <c r="L41" s="1">
        <f t="shared" si="22"/>
        <v>19765963</v>
      </c>
      <c r="M41" s="14">
        <f t="shared" si="22"/>
        <v>197531568.00000003</v>
      </c>
      <c r="N41" s="12">
        <f>L41+M41</f>
        <v>217297531.00000003</v>
      </c>
      <c r="P41" s="3" t="s">
        <v>14</v>
      </c>
      <c r="Q41" s="2">
        <v>6094</v>
      </c>
      <c r="R41" s="2">
        <v>25966</v>
      </c>
      <c r="S41" s="2">
        <v>960</v>
      </c>
      <c r="T41" s="2">
        <v>272</v>
      </c>
      <c r="U41" s="2">
        <v>0</v>
      </c>
      <c r="V41" s="2">
        <v>1940</v>
      </c>
      <c r="W41" s="2">
        <v>0</v>
      </c>
      <c r="X41" s="2">
        <v>2247</v>
      </c>
      <c r="Y41" s="2">
        <v>3268</v>
      </c>
      <c r="Z41" s="2">
        <v>0</v>
      </c>
      <c r="AA41" s="1">
        <f t="shared" si="23"/>
        <v>10322</v>
      </c>
      <c r="AB41" s="14">
        <f t="shared" si="23"/>
        <v>30425</v>
      </c>
      <c r="AC41" s="12">
        <f>AA41+AB41</f>
        <v>40747</v>
      </c>
      <c r="AE41" s="3" t="s">
        <v>14</v>
      </c>
      <c r="AF41" s="2">
        <f t="shared" si="24"/>
        <v>2382.6929766983922</v>
      </c>
      <c r="AG41" s="2">
        <f t="shared" si="24"/>
        <v>7152.7727797889556</v>
      </c>
      <c r="AH41" s="2">
        <f t="shared" si="24"/>
        <v>5464.4083333333338</v>
      </c>
      <c r="AI41" s="2">
        <f t="shared" si="24"/>
        <v>0</v>
      </c>
      <c r="AJ41" s="2" t="str">
        <f t="shared" si="24"/>
        <v>N.A.</v>
      </c>
      <c r="AK41" s="2">
        <f t="shared" si="24"/>
        <v>3097.2113402061855</v>
      </c>
      <c r="AL41" s="2" t="str">
        <f t="shared" si="24"/>
        <v>N.A.</v>
      </c>
      <c r="AM41" s="2">
        <f t="shared" si="24"/>
        <v>2578.5847797062747</v>
      </c>
      <c r="AN41" s="2">
        <f t="shared" si="24"/>
        <v>0</v>
      </c>
      <c r="AO41" s="2" t="str">
        <f t="shared" si="24"/>
        <v>N.A.</v>
      </c>
      <c r="AP41" s="15">
        <f t="shared" si="24"/>
        <v>1914.9353807401667</v>
      </c>
      <c r="AQ41" s="16">
        <f t="shared" si="24"/>
        <v>6492.409794576829</v>
      </c>
      <c r="AR41" s="12">
        <f t="shared" si="24"/>
        <v>5332.8473507252074</v>
      </c>
    </row>
    <row r="42" spans="1:44" ht="15" customHeight="1" thickBot="1" x14ac:dyDescent="0.3">
      <c r="A42" s="3" t="s">
        <v>15</v>
      </c>
      <c r="B42" s="2">
        <v>31992</v>
      </c>
      <c r="C42" s="2">
        <v>204625</v>
      </c>
      <c r="D42" s="2">
        <v>19840</v>
      </c>
      <c r="E42" s="2"/>
      <c r="F42" s="2"/>
      <c r="G42" s="2">
        <v>0</v>
      </c>
      <c r="H42" s="2">
        <v>165635.99999999997</v>
      </c>
      <c r="I42" s="2"/>
      <c r="J42" s="2">
        <v>0</v>
      </c>
      <c r="K42" s="2"/>
      <c r="L42" s="1">
        <f t="shared" si="22"/>
        <v>217467.99999999997</v>
      </c>
      <c r="M42" s="14">
        <f t="shared" si="22"/>
        <v>204625</v>
      </c>
      <c r="N42" s="12">
        <f>L42+M42</f>
        <v>422093</v>
      </c>
      <c r="P42" s="3" t="s">
        <v>15</v>
      </c>
      <c r="Q42" s="2">
        <v>62</v>
      </c>
      <c r="R42" s="2">
        <v>118</v>
      </c>
      <c r="S42" s="2">
        <v>62</v>
      </c>
      <c r="T42" s="2">
        <v>0</v>
      </c>
      <c r="U42" s="2">
        <v>0</v>
      </c>
      <c r="V42" s="2">
        <v>51</v>
      </c>
      <c r="W42" s="2">
        <v>252</v>
      </c>
      <c r="X42" s="2">
        <v>0</v>
      </c>
      <c r="Y42" s="2">
        <v>579</v>
      </c>
      <c r="Z42" s="2">
        <v>0</v>
      </c>
      <c r="AA42" s="1">
        <f t="shared" si="23"/>
        <v>955</v>
      </c>
      <c r="AB42" s="14">
        <f t="shared" si="23"/>
        <v>169</v>
      </c>
      <c r="AC42" s="12">
        <f>AA42+AB42</f>
        <v>1124</v>
      </c>
      <c r="AE42" s="3" t="s">
        <v>15</v>
      </c>
      <c r="AF42" s="2">
        <f t="shared" si="24"/>
        <v>516</v>
      </c>
      <c r="AG42" s="2">
        <f t="shared" si="24"/>
        <v>1734.1101694915253</v>
      </c>
      <c r="AH42" s="2">
        <f t="shared" si="24"/>
        <v>320</v>
      </c>
      <c r="AI42" s="2" t="str">
        <f t="shared" si="24"/>
        <v>N.A.</v>
      </c>
      <c r="AJ42" s="2" t="str">
        <f t="shared" si="24"/>
        <v>N.A.</v>
      </c>
      <c r="AK42" s="2">
        <f t="shared" si="24"/>
        <v>0</v>
      </c>
      <c r="AL42" s="2">
        <f t="shared" si="24"/>
        <v>657.28571428571422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227.71518324607328</v>
      </c>
      <c r="AQ42" s="16">
        <f t="shared" si="24"/>
        <v>1210.7988165680474</v>
      </c>
      <c r="AR42" s="12">
        <f t="shared" si="24"/>
        <v>375.52758007117438</v>
      </c>
    </row>
    <row r="43" spans="1:44" ht="15" customHeight="1" thickBot="1" x14ac:dyDescent="0.3">
      <c r="A43" s="4" t="s">
        <v>16</v>
      </c>
      <c r="B43" s="2">
        <v>28512795.000000004</v>
      </c>
      <c r="C43" s="2">
        <v>188064863.00000003</v>
      </c>
      <c r="D43" s="2">
        <v>5492239</v>
      </c>
      <c r="E43" s="2">
        <v>0</v>
      </c>
      <c r="F43" s="2">
        <v>1078092</v>
      </c>
      <c r="G43" s="2">
        <v>6008590</v>
      </c>
      <c r="H43" s="2">
        <v>17775775.999999996</v>
      </c>
      <c r="I43" s="2">
        <v>5794079.9999999991</v>
      </c>
      <c r="J43" s="2">
        <v>0</v>
      </c>
      <c r="K43" s="2"/>
      <c r="L43" s="1">
        <f t="shared" ref="L43" si="25">B43+D43+F43+H43+J43</f>
        <v>52858902</v>
      </c>
      <c r="M43" s="14">
        <f t="shared" ref="M43" si="26">C43+E43+G43+I43+K43</f>
        <v>199867533.00000003</v>
      </c>
      <c r="N43" s="18">
        <f>L43+M43</f>
        <v>252726435.00000003</v>
      </c>
      <c r="P43" s="4" t="s">
        <v>16</v>
      </c>
      <c r="Q43" s="2">
        <v>14451</v>
      </c>
      <c r="R43" s="2">
        <v>27041</v>
      </c>
      <c r="S43" s="2">
        <v>1398</v>
      </c>
      <c r="T43" s="2">
        <v>272</v>
      </c>
      <c r="U43" s="2">
        <v>592</v>
      </c>
      <c r="V43" s="2">
        <v>1991</v>
      </c>
      <c r="W43" s="2">
        <v>11905</v>
      </c>
      <c r="X43" s="2">
        <v>2247</v>
      </c>
      <c r="Y43" s="2">
        <v>7345</v>
      </c>
      <c r="Z43" s="2">
        <v>0</v>
      </c>
      <c r="AA43" s="1">
        <f t="shared" ref="AA43" si="27">Q43+S43+U43+W43+Y43</f>
        <v>35691</v>
      </c>
      <c r="AB43" s="14">
        <f t="shared" ref="AB43" si="28">R43+T43+V43+X43+Z43</f>
        <v>31551</v>
      </c>
      <c r="AC43" s="18">
        <f>AA43+AB43</f>
        <v>67242</v>
      </c>
      <c r="AE43" s="4" t="s">
        <v>16</v>
      </c>
      <c r="AF43" s="2">
        <f t="shared" ref="AF43:AO43" si="29">IFERROR(B43/Q43, "N.A.")</f>
        <v>1973.067261781192</v>
      </c>
      <c r="AG43" s="2">
        <f t="shared" si="29"/>
        <v>6954.8042971783598</v>
      </c>
      <c r="AH43" s="2">
        <f t="shared" si="29"/>
        <v>3928.6402002861232</v>
      </c>
      <c r="AI43" s="2">
        <f t="shared" si="29"/>
        <v>0</v>
      </c>
      <c r="AJ43" s="2">
        <f t="shared" si="29"/>
        <v>1821.1013513513512</v>
      </c>
      <c r="AK43" s="2">
        <f t="shared" si="29"/>
        <v>3017.8754394776493</v>
      </c>
      <c r="AL43" s="2">
        <f t="shared" si="29"/>
        <v>1493.1353212935737</v>
      </c>
      <c r="AM43" s="2">
        <f t="shared" si="29"/>
        <v>2578.5847797062747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1481.0148777002605</v>
      </c>
      <c r="AQ43" s="16">
        <f t="shared" ref="AQ43" si="31">IFERROR(M43/AB43, "N.A.")</f>
        <v>6334.7447941428172</v>
      </c>
      <c r="AR43" s="12">
        <f t="shared" ref="AR43" si="32">IFERROR(N43/AC43, "N.A.")</f>
        <v>3758.4610065137863</v>
      </c>
    </row>
    <row r="44" spans="1:44" ht="15" customHeight="1" thickBot="1" x14ac:dyDescent="0.3">
      <c r="A44" s="5" t="s">
        <v>0</v>
      </c>
      <c r="B44" s="48">
        <f>B43+C43</f>
        <v>216577658.00000003</v>
      </c>
      <c r="C44" s="49"/>
      <c r="D44" s="48">
        <f>D43+E43</f>
        <v>5492239</v>
      </c>
      <c r="E44" s="49"/>
      <c r="F44" s="48">
        <f>F43+G43</f>
        <v>7086682</v>
      </c>
      <c r="G44" s="49"/>
      <c r="H44" s="48">
        <f>H43+I43</f>
        <v>23569855.999999996</v>
      </c>
      <c r="I44" s="49"/>
      <c r="J44" s="48">
        <f>J43+K43</f>
        <v>0</v>
      </c>
      <c r="K44" s="49"/>
      <c r="L44" s="48">
        <f>L43+M43</f>
        <v>252726435.00000003</v>
      </c>
      <c r="M44" s="50"/>
      <c r="N44" s="19">
        <f>B44+D44+F44+H44+J44</f>
        <v>252726435.00000003</v>
      </c>
      <c r="P44" s="5" t="s">
        <v>0</v>
      </c>
      <c r="Q44" s="48">
        <f>Q43+R43</f>
        <v>41492</v>
      </c>
      <c r="R44" s="49"/>
      <c r="S44" s="48">
        <f>S43+T43</f>
        <v>1670</v>
      </c>
      <c r="T44" s="49"/>
      <c r="U44" s="48">
        <f>U43+V43</f>
        <v>2583</v>
      </c>
      <c r="V44" s="49"/>
      <c r="W44" s="48">
        <f>W43+X43</f>
        <v>14152</v>
      </c>
      <c r="X44" s="49"/>
      <c r="Y44" s="48">
        <f>Y43+Z43</f>
        <v>7345</v>
      </c>
      <c r="Z44" s="49"/>
      <c r="AA44" s="48">
        <f>AA43+AB43</f>
        <v>67242</v>
      </c>
      <c r="AB44" s="50"/>
      <c r="AC44" s="19">
        <f>Q44+S44+U44+W44+Y44</f>
        <v>67242</v>
      </c>
      <c r="AE44" s="5" t="s">
        <v>0</v>
      </c>
      <c r="AF44" s="28">
        <f>IFERROR(B44/Q44,"N.A.")</f>
        <v>5219.7449628844124</v>
      </c>
      <c r="AG44" s="29"/>
      <c r="AH44" s="28">
        <f>IFERROR(D44/S44,"N.A.")</f>
        <v>3288.7658682634728</v>
      </c>
      <c r="AI44" s="29"/>
      <c r="AJ44" s="28">
        <f>IFERROR(F44/U44,"N.A.")</f>
        <v>2743.5857530003873</v>
      </c>
      <c r="AK44" s="29"/>
      <c r="AL44" s="28">
        <f>IFERROR(H44/W44,"N.A.")</f>
        <v>1665.4788015828149</v>
      </c>
      <c r="AM44" s="29"/>
      <c r="AN44" s="28">
        <f>IFERROR(J44/Y44,"N.A.")</f>
        <v>0</v>
      </c>
      <c r="AO44" s="29"/>
      <c r="AP44" s="28">
        <f>IFERROR(L44/AA44,"N.A.")</f>
        <v>3758.4610065137863</v>
      </c>
      <c r="AQ44" s="29"/>
      <c r="AR44" s="17">
        <f>IFERROR(N44/AC44, "N.A.")</f>
        <v>3758.4610065137863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7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80983824.999999985</v>
      </c>
      <c r="C15" s="2"/>
      <c r="D15" s="2">
        <v>48412507.000000022</v>
      </c>
      <c r="E15" s="2"/>
      <c r="F15" s="2">
        <v>42006838.000000007</v>
      </c>
      <c r="G15" s="2"/>
      <c r="H15" s="2">
        <v>156658692.99999991</v>
      </c>
      <c r="I15" s="2"/>
      <c r="J15" s="2">
        <v>0</v>
      </c>
      <c r="K15" s="2"/>
      <c r="L15" s="1">
        <f t="shared" ref="L15:M18" si="0">B15+D15+F15+H15+J15</f>
        <v>328061862.99999988</v>
      </c>
      <c r="M15" s="14">
        <f t="shared" si="0"/>
        <v>0</v>
      </c>
      <c r="N15" s="12">
        <f>L15+M15</f>
        <v>328061862.99999988</v>
      </c>
      <c r="P15" s="3" t="s">
        <v>12</v>
      </c>
      <c r="Q15" s="2">
        <v>18617</v>
      </c>
      <c r="R15" s="2">
        <v>0</v>
      </c>
      <c r="S15" s="2">
        <v>10810</v>
      </c>
      <c r="T15" s="2">
        <v>0</v>
      </c>
      <c r="U15" s="2">
        <v>6455</v>
      </c>
      <c r="V15" s="2">
        <v>0</v>
      </c>
      <c r="W15" s="2">
        <v>35192</v>
      </c>
      <c r="X15" s="2">
        <v>0</v>
      </c>
      <c r="Y15" s="2">
        <v>5919</v>
      </c>
      <c r="Z15" s="2">
        <v>0</v>
      </c>
      <c r="AA15" s="1">
        <f t="shared" ref="AA15:AB18" si="1">Q15+S15+U15+W15+Y15</f>
        <v>76993</v>
      </c>
      <c r="AB15" s="14">
        <f t="shared" si="1"/>
        <v>0</v>
      </c>
      <c r="AC15" s="12">
        <f>AA15+AB15</f>
        <v>76993</v>
      </c>
      <c r="AE15" s="3" t="s">
        <v>12</v>
      </c>
      <c r="AF15" s="2">
        <f t="shared" ref="AF15:AR18" si="2">IFERROR(B15/Q15, "N.A.")</f>
        <v>4349.9932857066115</v>
      </c>
      <c r="AG15" s="2" t="str">
        <f t="shared" si="2"/>
        <v>N.A.</v>
      </c>
      <c r="AH15" s="2">
        <f t="shared" si="2"/>
        <v>4478.4927844588365</v>
      </c>
      <c r="AI15" s="2" t="str">
        <f t="shared" si="2"/>
        <v>N.A.</v>
      </c>
      <c r="AJ15" s="2">
        <f t="shared" si="2"/>
        <v>6507.6433772269575</v>
      </c>
      <c r="AK15" s="2" t="str">
        <f t="shared" si="2"/>
        <v>N.A.</v>
      </c>
      <c r="AL15" s="2">
        <f t="shared" si="2"/>
        <v>4451.5427654012246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4260.9310326912819</v>
      </c>
      <c r="AQ15" s="16" t="str">
        <f t="shared" si="2"/>
        <v>N.A.</v>
      </c>
      <c r="AR15" s="12">
        <f t="shared" si="2"/>
        <v>4260.9310326912819</v>
      </c>
    </row>
    <row r="16" spans="1:44" ht="15" customHeight="1" thickBot="1" x14ac:dyDescent="0.3">
      <c r="A16" s="3" t="s">
        <v>13</v>
      </c>
      <c r="B16" s="2">
        <v>42897922.999999985</v>
      </c>
      <c r="C16" s="2">
        <v>1969199.9999999998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42897922.999999985</v>
      </c>
      <c r="M16" s="14">
        <f t="shared" si="0"/>
        <v>1969199.9999999998</v>
      </c>
      <c r="N16" s="12">
        <f>L16+M16</f>
        <v>44867122.999999985</v>
      </c>
      <c r="P16" s="3" t="s">
        <v>13</v>
      </c>
      <c r="Q16" s="2">
        <v>14037</v>
      </c>
      <c r="R16" s="2">
        <v>317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14037</v>
      </c>
      <c r="AB16" s="14">
        <f t="shared" si="1"/>
        <v>317</v>
      </c>
      <c r="AC16" s="12">
        <f>AA16+AB16</f>
        <v>14354</v>
      </c>
      <c r="AE16" s="3" t="s">
        <v>13</v>
      </c>
      <c r="AF16" s="2">
        <f t="shared" si="2"/>
        <v>3056.0606254897762</v>
      </c>
      <c r="AG16" s="2">
        <f t="shared" si="2"/>
        <v>6211.9873817034695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3056.0606254897762</v>
      </c>
      <c r="AQ16" s="16">
        <f t="shared" si="2"/>
        <v>6211.9873817034695</v>
      </c>
      <c r="AR16" s="12">
        <f t="shared" si="2"/>
        <v>3125.757489201615</v>
      </c>
    </row>
    <row r="17" spans="1:44" ht="15" customHeight="1" thickBot="1" x14ac:dyDescent="0.3">
      <c r="A17" s="3" t="s">
        <v>14</v>
      </c>
      <c r="B17" s="2">
        <v>201008706.00000009</v>
      </c>
      <c r="C17" s="2">
        <v>878406349.99999952</v>
      </c>
      <c r="D17" s="2">
        <v>77990132.00000003</v>
      </c>
      <c r="E17" s="2">
        <v>13395599.999999996</v>
      </c>
      <c r="F17" s="2"/>
      <c r="G17" s="2">
        <v>133931410</v>
      </c>
      <c r="H17" s="2"/>
      <c r="I17" s="2">
        <v>52727458</v>
      </c>
      <c r="J17" s="2">
        <v>0</v>
      </c>
      <c r="K17" s="2"/>
      <c r="L17" s="1">
        <f t="shared" si="0"/>
        <v>278998838.00000012</v>
      </c>
      <c r="M17" s="14">
        <f t="shared" si="0"/>
        <v>1078460817.9999995</v>
      </c>
      <c r="N17" s="12">
        <f>L17+M17</f>
        <v>1357459655.9999995</v>
      </c>
      <c r="P17" s="3" t="s">
        <v>14</v>
      </c>
      <c r="Q17" s="2">
        <v>40954</v>
      </c>
      <c r="R17" s="2">
        <v>147162</v>
      </c>
      <c r="S17" s="2">
        <v>11597</v>
      </c>
      <c r="T17" s="2">
        <v>3012</v>
      </c>
      <c r="U17" s="2">
        <v>0</v>
      </c>
      <c r="V17" s="2">
        <v>10270</v>
      </c>
      <c r="W17" s="2">
        <v>0</v>
      </c>
      <c r="X17" s="2">
        <v>8181</v>
      </c>
      <c r="Y17" s="2">
        <v>4749</v>
      </c>
      <c r="Z17" s="2">
        <v>0</v>
      </c>
      <c r="AA17" s="1">
        <f t="shared" si="1"/>
        <v>57300</v>
      </c>
      <c r="AB17" s="14">
        <f t="shared" si="1"/>
        <v>168625</v>
      </c>
      <c r="AC17" s="12">
        <f>AA17+AB17</f>
        <v>225925</v>
      </c>
      <c r="AE17" s="3" t="s">
        <v>14</v>
      </c>
      <c r="AF17" s="2">
        <f t="shared" si="2"/>
        <v>4908.1580797968472</v>
      </c>
      <c r="AG17" s="2">
        <f t="shared" si="2"/>
        <v>5968.9753468966137</v>
      </c>
      <c r="AH17" s="2">
        <f t="shared" si="2"/>
        <v>6725.0264723635446</v>
      </c>
      <c r="AI17" s="2">
        <f t="shared" si="2"/>
        <v>4447.4103585657358</v>
      </c>
      <c r="AJ17" s="2" t="str">
        <f t="shared" si="2"/>
        <v>N.A.</v>
      </c>
      <c r="AK17" s="2">
        <f t="shared" si="2"/>
        <v>13041.033106134371</v>
      </c>
      <c r="AL17" s="2" t="str">
        <f t="shared" si="2"/>
        <v>N.A.</v>
      </c>
      <c r="AM17" s="2">
        <f t="shared" si="2"/>
        <v>6445.1116000488937</v>
      </c>
      <c r="AN17" s="2">
        <f t="shared" si="2"/>
        <v>0</v>
      </c>
      <c r="AO17" s="2" t="str">
        <f t="shared" si="2"/>
        <v>N.A.</v>
      </c>
      <c r="AP17" s="15">
        <f t="shared" si="2"/>
        <v>4869.0896684118698</v>
      </c>
      <c r="AQ17" s="16">
        <f t="shared" si="2"/>
        <v>6395.6164151223102</v>
      </c>
      <c r="AR17" s="12">
        <f t="shared" si="2"/>
        <v>6008.4526103795488</v>
      </c>
    </row>
    <row r="18" spans="1:44" ht="15" customHeight="1" thickBot="1" x14ac:dyDescent="0.3">
      <c r="A18" s="3" t="s">
        <v>15</v>
      </c>
      <c r="B18" s="2">
        <v>2543120</v>
      </c>
      <c r="C18" s="2"/>
      <c r="D18" s="2"/>
      <c r="E18" s="2"/>
      <c r="F18" s="2"/>
      <c r="G18" s="2">
        <v>5374999.9999999991</v>
      </c>
      <c r="H18" s="2">
        <v>580500</v>
      </c>
      <c r="I18" s="2"/>
      <c r="J18" s="2"/>
      <c r="K18" s="2"/>
      <c r="L18" s="1">
        <f t="shared" si="0"/>
        <v>3123620</v>
      </c>
      <c r="M18" s="14">
        <f t="shared" si="0"/>
        <v>5374999.9999999991</v>
      </c>
      <c r="N18" s="12">
        <f>L18+M18</f>
        <v>8498620</v>
      </c>
      <c r="P18" s="3" t="s">
        <v>15</v>
      </c>
      <c r="Q18" s="2">
        <v>760</v>
      </c>
      <c r="R18" s="2">
        <v>0</v>
      </c>
      <c r="S18" s="2">
        <v>0</v>
      </c>
      <c r="T18" s="2">
        <v>0</v>
      </c>
      <c r="U18" s="2">
        <v>0</v>
      </c>
      <c r="V18" s="2">
        <v>313</v>
      </c>
      <c r="W18" s="2">
        <v>376</v>
      </c>
      <c r="X18" s="2">
        <v>0</v>
      </c>
      <c r="Y18" s="2">
        <v>0</v>
      </c>
      <c r="Z18" s="2">
        <v>0</v>
      </c>
      <c r="AA18" s="1">
        <f t="shared" si="1"/>
        <v>1136</v>
      </c>
      <c r="AB18" s="14">
        <f t="shared" si="1"/>
        <v>313</v>
      </c>
      <c r="AC18" s="18">
        <f>AA18+AB18</f>
        <v>1449</v>
      </c>
      <c r="AE18" s="3" t="s">
        <v>15</v>
      </c>
      <c r="AF18" s="2">
        <f t="shared" si="2"/>
        <v>3346.2105263157896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17172.52396166134</v>
      </c>
      <c r="AL18" s="2">
        <f t="shared" si="2"/>
        <v>1543.8829787234042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2749.6654929577467</v>
      </c>
      <c r="AQ18" s="16">
        <f t="shared" si="2"/>
        <v>17172.52396166134</v>
      </c>
      <c r="AR18" s="12">
        <f t="shared" si="2"/>
        <v>5865.1621808143545</v>
      </c>
    </row>
    <row r="19" spans="1:44" ht="15" customHeight="1" thickBot="1" x14ac:dyDescent="0.3">
      <c r="A19" s="4" t="s">
        <v>16</v>
      </c>
      <c r="B19" s="2">
        <v>327433574.0000003</v>
      </c>
      <c r="C19" s="2">
        <v>880375549.99999976</v>
      </c>
      <c r="D19" s="2">
        <v>126402639.00000001</v>
      </c>
      <c r="E19" s="2">
        <v>13395599.999999996</v>
      </c>
      <c r="F19" s="2">
        <v>42006838.000000007</v>
      </c>
      <c r="G19" s="2">
        <v>139306410.00000009</v>
      </c>
      <c r="H19" s="2">
        <v>157239192.99999991</v>
      </c>
      <c r="I19" s="2">
        <v>52727458</v>
      </c>
      <c r="J19" s="2">
        <v>0</v>
      </c>
      <c r="K19" s="2"/>
      <c r="L19" s="1">
        <f t="shared" ref="L19" si="3">B19+D19+F19+H19+J19</f>
        <v>653082244.00000024</v>
      </c>
      <c r="M19" s="14">
        <f t="shared" ref="M19" si="4">C19+E19+G19+I19+K19</f>
        <v>1085805018</v>
      </c>
      <c r="N19" s="18">
        <f>L19+M19</f>
        <v>1738887262.0000002</v>
      </c>
      <c r="P19" s="4" t="s">
        <v>16</v>
      </c>
      <c r="Q19" s="2">
        <v>74368</v>
      </c>
      <c r="R19" s="2">
        <v>147479</v>
      </c>
      <c r="S19" s="2">
        <v>22407</v>
      </c>
      <c r="T19" s="2">
        <v>3012</v>
      </c>
      <c r="U19" s="2">
        <v>6455</v>
      </c>
      <c r="V19" s="2">
        <v>10583</v>
      </c>
      <c r="W19" s="2">
        <v>35568</v>
      </c>
      <c r="X19" s="2">
        <v>8181</v>
      </c>
      <c r="Y19" s="2">
        <v>10668</v>
      </c>
      <c r="Z19" s="2">
        <v>0</v>
      </c>
      <c r="AA19" s="1">
        <f t="shared" ref="AA19" si="5">Q19+S19+U19+W19+Y19</f>
        <v>149466</v>
      </c>
      <c r="AB19" s="14">
        <f t="shared" ref="AB19" si="6">R19+T19+V19+X19+Z19</f>
        <v>169255</v>
      </c>
      <c r="AC19" s="12">
        <f>AA19+AB19</f>
        <v>318721</v>
      </c>
      <c r="AE19" s="4" t="s">
        <v>16</v>
      </c>
      <c r="AF19" s="2">
        <f t="shared" ref="AF19:AO19" si="7">IFERROR(B19/Q19, "N.A.")</f>
        <v>4402.8826108003486</v>
      </c>
      <c r="AG19" s="2">
        <f t="shared" si="7"/>
        <v>5969.4976911967115</v>
      </c>
      <c r="AH19" s="2">
        <f t="shared" si="7"/>
        <v>5641.2120765832115</v>
      </c>
      <c r="AI19" s="2">
        <f t="shared" si="7"/>
        <v>4447.4103585657358</v>
      </c>
      <c r="AJ19" s="2">
        <f t="shared" si="7"/>
        <v>6507.6433772269575</v>
      </c>
      <c r="AK19" s="2">
        <f t="shared" si="7"/>
        <v>13163.224983464055</v>
      </c>
      <c r="AL19" s="2">
        <f t="shared" si="7"/>
        <v>4420.8050213675187</v>
      </c>
      <c r="AM19" s="2">
        <f t="shared" si="7"/>
        <v>6445.1116000488937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4369.436821752106</v>
      </c>
      <c r="AQ19" s="16">
        <f t="shared" ref="AQ19" si="9">IFERROR(M19/AB19, "N.A.")</f>
        <v>6415.2020206197749</v>
      </c>
      <c r="AR19" s="12">
        <f t="shared" ref="AR19" si="10">IFERROR(N19/AC19, "N.A.")</f>
        <v>5455.8289601250008</v>
      </c>
    </row>
    <row r="20" spans="1:44" ht="15" customHeight="1" thickBot="1" x14ac:dyDescent="0.3">
      <c r="A20" s="5" t="s">
        <v>0</v>
      </c>
      <c r="B20" s="48">
        <f>B19+C19</f>
        <v>1207809124</v>
      </c>
      <c r="C20" s="49"/>
      <c r="D20" s="48">
        <f>D19+E19</f>
        <v>139798239</v>
      </c>
      <c r="E20" s="49"/>
      <c r="F20" s="48">
        <f>F19+G19</f>
        <v>181313248.00000009</v>
      </c>
      <c r="G20" s="49"/>
      <c r="H20" s="48">
        <f>H19+I19</f>
        <v>209966650.99999991</v>
      </c>
      <c r="I20" s="49"/>
      <c r="J20" s="48">
        <f>J19+K19</f>
        <v>0</v>
      </c>
      <c r="K20" s="49"/>
      <c r="L20" s="48">
        <f>L19+M19</f>
        <v>1738887262.0000002</v>
      </c>
      <c r="M20" s="50"/>
      <c r="N20" s="19">
        <f>B20+D20+F20+H20+J20</f>
        <v>1738887262</v>
      </c>
      <c r="P20" s="5" t="s">
        <v>0</v>
      </c>
      <c r="Q20" s="48">
        <f>Q19+R19</f>
        <v>221847</v>
      </c>
      <c r="R20" s="49"/>
      <c r="S20" s="48">
        <f>S19+T19</f>
        <v>25419</v>
      </c>
      <c r="T20" s="49"/>
      <c r="U20" s="48">
        <f>U19+V19</f>
        <v>17038</v>
      </c>
      <c r="V20" s="49"/>
      <c r="W20" s="48">
        <f>W19+X19</f>
        <v>43749</v>
      </c>
      <c r="X20" s="49"/>
      <c r="Y20" s="48">
        <f>Y19+Z19</f>
        <v>10668</v>
      </c>
      <c r="Z20" s="49"/>
      <c r="AA20" s="48">
        <f>AA19+AB19</f>
        <v>318721</v>
      </c>
      <c r="AB20" s="49"/>
      <c r="AC20" s="20">
        <f>Q20+S20+U20+W20+Y20</f>
        <v>318721</v>
      </c>
      <c r="AE20" s="5" t="s">
        <v>0</v>
      </c>
      <c r="AF20" s="28">
        <f>IFERROR(B20/Q20,"N.A.")</f>
        <v>5444.3338156477212</v>
      </c>
      <c r="AG20" s="29"/>
      <c r="AH20" s="28">
        <f>IFERROR(D20/S20,"N.A.")</f>
        <v>5499.7536881860024</v>
      </c>
      <c r="AI20" s="29"/>
      <c r="AJ20" s="28">
        <f>IFERROR(F20/U20,"N.A.")</f>
        <v>10641.697851860552</v>
      </c>
      <c r="AK20" s="29"/>
      <c r="AL20" s="28">
        <f>IFERROR(H20/W20,"N.A.")</f>
        <v>4799.3474365128322</v>
      </c>
      <c r="AM20" s="29"/>
      <c r="AN20" s="28">
        <f>IFERROR(J20/Y20,"N.A.")</f>
        <v>0</v>
      </c>
      <c r="AO20" s="29"/>
      <c r="AP20" s="28">
        <f>IFERROR(L20/AA20,"N.A.")</f>
        <v>5455.8289601250008</v>
      </c>
      <c r="AQ20" s="29"/>
      <c r="AR20" s="17">
        <f>IFERROR(N20/AC20, "N.A.")</f>
        <v>5455.8289601249999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72412960.999999955</v>
      </c>
      <c r="C27" s="2"/>
      <c r="D27" s="2">
        <v>46629967.000000015</v>
      </c>
      <c r="E27" s="2"/>
      <c r="F27" s="2">
        <v>33098949.999999996</v>
      </c>
      <c r="G27" s="2"/>
      <c r="H27" s="2">
        <v>111082855.00000007</v>
      </c>
      <c r="I27" s="2"/>
      <c r="J27" s="2">
        <v>0</v>
      </c>
      <c r="K27" s="2"/>
      <c r="L27" s="1">
        <f t="shared" ref="L27:M30" si="11">B27+D27+F27+H27+J27</f>
        <v>263224733.00000006</v>
      </c>
      <c r="M27" s="14">
        <f t="shared" si="11"/>
        <v>0</v>
      </c>
      <c r="N27" s="12">
        <f>L27+M27</f>
        <v>263224733.00000006</v>
      </c>
      <c r="P27" s="3" t="s">
        <v>12</v>
      </c>
      <c r="Q27" s="2">
        <v>15684</v>
      </c>
      <c r="R27" s="2">
        <v>0</v>
      </c>
      <c r="S27" s="2">
        <v>10286</v>
      </c>
      <c r="T27" s="2">
        <v>0</v>
      </c>
      <c r="U27" s="2">
        <v>5014</v>
      </c>
      <c r="V27" s="2">
        <v>0</v>
      </c>
      <c r="W27" s="2">
        <v>18295</v>
      </c>
      <c r="X27" s="2">
        <v>0</v>
      </c>
      <c r="Y27" s="2">
        <v>2164</v>
      </c>
      <c r="Z27" s="2">
        <v>0</v>
      </c>
      <c r="AA27" s="1">
        <f t="shared" ref="AA27:AB30" si="12">Q27+S27+U27+W27+Y27</f>
        <v>51443</v>
      </c>
      <c r="AB27" s="14">
        <f t="shared" si="12"/>
        <v>0</v>
      </c>
      <c r="AC27" s="12">
        <f>AA27+AB27</f>
        <v>51443</v>
      </c>
      <c r="AE27" s="3" t="s">
        <v>12</v>
      </c>
      <c r="AF27" s="2">
        <f t="shared" ref="AF27:AR30" si="13">IFERROR(B27/Q27, "N.A.")</f>
        <v>4616.995728130576</v>
      </c>
      <c r="AG27" s="2" t="str">
        <f t="shared" si="13"/>
        <v>N.A.</v>
      </c>
      <c r="AH27" s="2">
        <f t="shared" si="13"/>
        <v>4533.3430876920102</v>
      </c>
      <c r="AI27" s="2" t="str">
        <f t="shared" si="13"/>
        <v>N.A.</v>
      </c>
      <c r="AJ27" s="2">
        <f t="shared" si="13"/>
        <v>6601.3063422417226</v>
      </c>
      <c r="AK27" s="2" t="str">
        <f t="shared" si="13"/>
        <v>N.A.</v>
      </c>
      <c r="AL27" s="2">
        <f t="shared" si="13"/>
        <v>6071.7603170265138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5116.8231440623613</v>
      </c>
      <c r="AQ27" s="16" t="str">
        <f t="shared" si="13"/>
        <v>N.A.</v>
      </c>
      <c r="AR27" s="12">
        <f t="shared" si="13"/>
        <v>5116.8231440623613</v>
      </c>
    </row>
    <row r="28" spans="1:44" ht="15" customHeight="1" thickBot="1" x14ac:dyDescent="0.3">
      <c r="A28" s="3" t="s">
        <v>13</v>
      </c>
      <c r="B28" s="2">
        <v>3163510.0000000005</v>
      </c>
      <c r="C28" s="2">
        <v>1082400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3163510.0000000005</v>
      </c>
      <c r="M28" s="14">
        <f t="shared" si="11"/>
        <v>1082400</v>
      </c>
      <c r="N28" s="12">
        <f>L28+M28</f>
        <v>4245910</v>
      </c>
      <c r="P28" s="3" t="s">
        <v>13</v>
      </c>
      <c r="Q28" s="2">
        <v>837</v>
      </c>
      <c r="R28" s="2">
        <v>123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837</v>
      </c>
      <c r="AB28" s="14">
        <f t="shared" si="12"/>
        <v>123</v>
      </c>
      <c r="AC28" s="12">
        <f>AA28+AB28</f>
        <v>960</v>
      </c>
      <c r="AE28" s="3" t="s">
        <v>13</v>
      </c>
      <c r="AF28" s="2">
        <f t="shared" si="13"/>
        <v>3779.581839904421</v>
      </c>
      <c r="AG28" s="2">
        <f t="shared" si="13"/>
        <v>8800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3779.581839904421</v>
      </c>
      <c r="AQ28" s="16">
        <f t="shared" si="13"/>
        <v>8800</v>
      </c>
      <c r="AR28" s="12">
        <f t="shared" si="13"/>
        <v>4422.822916666667</v>
      </c>
    </row>
    <row r="29" spans="1:44" ht="15" customHeight="1" thickBot="1" x14ac:dyDescent="0.3">
      <c r="A29" s="3" t="s">
        <v>14</v>
      </c>
      <c r="B29" s="2">
        <v>129910615.99999996</v>
      </c>
      <c r="C29" s="2">
        <v>559171059.0000006</v>
      </c>
      <c r="D29" s="2">
        <v>61851930.999999993</v>
      </c>
      <c r="E29" s="2">
        <v>6317699.9999999991</v>
      </c>
      <c r="F29" s="2"/>
      <c r="G29" s="2">
        <v>109665900.00000003</v>
      </c>
      <c r="H29" s="2"/>
      <c r="I29" s="2">
        <v>33796299.999999993</v>
      </c>
      <c r="J29" s="2">
        <v>0</v>
      </c>
      <c r="K29" s="2"/>
      <c r="L29" s="1">
        <f t="shared" si="11"/>
        <v>191762546.99999994</v>
      </c>
      <c r="M29" s="14">
        <f t="shared" si="11"/>
        <v>708950959.0000006</v>
      </c>
      <c r="N29" s="12">
        <f>L29+M29</f>
        <v>900713506.00000048</v>
      </c>
      <c r="P29" s="3" t="s">
        <v>14</v>
      </c>
      <c r="Q29" s="2">
        <v>24356</v>
      </c>
      <c r="R29" s="2">
        <v>89476</v>
      </c>
      <c r="S29" s="2">
        <v>8419</v>
      </c>
      <c r="T29" s="2">
        <v>2144</v>
      </c>
      <c r="U29" s="2">
        <v>0</v>
      </c>
      <c r="V29" s="2">
        <v>8243</v>
      </c>
      <c r="W29" s="2">
        <v>0</v>
      </c>
      <c r="X29" s="2">
        <v>5219</v>
      </c>
      <c r="Y29" s="2">
        <v>2067</v>
      </c>
      <c r="Z29" s="2">
        <v>0</v>
      </c>
      <c r="AA29" s="1">
        <f t="shared" si="12"/>
        <v>34842</v>
      </c>
      <c r="AB29" s="14">
        <f t="shared" si="12"/>
        <v>105082</v>
      </c>
      <c r="AC29" s="12">
        <f>AA29+AB29</f>
        <v>139924</v>
      </c>
      <c r="AE29" s="3" t="s">
        <v>14</v>
      </c>
      <c r="AF29" s="2">
        <f t="shared" si="13"/>
        <v>5333.8239448185232</v>
      </c>
      <c r="AG29" s="2">
        <f t="shared" si="13"/>
        <v>6249.3971456032968</v>
      </c>
      <c r="AH29" s="2">
        <f t="shared" si="13"/>
        <v>7346.7075662192647</v>
      </c>
      <c r="AI29" s="2">
        <f t="shared" si="13"/>
        <v>2946.6884328358205</v>
      </c>
      <c r="AJ29" s="2" t="str">
        <f t="shared" si="13"/>
        <v>N.A.</v>
      </c>
      <c r="AK29" s="2">
        <f t="shared" si="13"/>
        <v>13304.124711876748</v>
      </c>
      <c r="AL29" s="2" t="str">
        <f t="shared" si="13"/>
        <v>N.A.</v>
      </c>
      <c r="AM29" s="2">
        <f t="shared" si="13"/>
        <v>6475.627514849587</v>
      </c>
      <c r="AN29" s="2">
        <f t="shared" si="13"/>
        <v>0</v>
      </c>
      <c r="AO29" s="2" t="str">
        <f t="shared" si="13"/>
        <v>N.A.</v>
      </c>
      <c r="AP29" s="15">
        <f t="shared" si="13"/>
        <v>5503.77552953332</v>
      </c>
      <c r="AQ29" s="16">
        <f t="shared" si="13"/>
        <v>6746.6450866942068</v>
      </c>
      <c r="AR29" s="12">
        <f t="shared" si="13"/>
        <v>6437.1623595666251</v>
      </c>
    </row>
    <row r="30" spans="1:44" ht="15" customHeight="1" thickBot="1" x14ac:dyDescent="0.3">
      <c r="A30" s="3" t="s">
        <v>15</v>
      </c>
      <c r="B30" s="2">
        <v>2543120</v>
      </c>
      <c r="C30" s="2"/>
      <c r="D30" s="2"/>
      <c r="E30" s="2"/>
      <c r="F30" s="2"/>
      <c r="G30" s="2">
        <v>5374999.9999999991</v>
      </c>
      <c r="H30" s="2">
        <v>580500</v>
      </c>
      <c r="I30" s="2"/>
      <c r="J30" s="2"/>
      <c r="K30" s="2"/>
      <c r="L30" s="1">
        <f t="shared" si="11"/>
        <v>3123620</v>
      </c>
      <c r="M30" s="14">
        <f t="shared" si="11"/>
        <v>5374999.9999999991</v>
      </c>
      <c r="N30" s="12">
        <f>L30+M30</f>
        <v>8498620</v>
      </c>
      <c r="P30" s="3" t="s">
        <v>15</v>
      </c>
      <c r="Q30" s="2">
        <v>760</v>
      </c>
      <c r="R30" s="2">
        <v>0</v>
      </c>
      <c r="S30" s="2">
        <v>0</v>
      </c>
      <c r="T30" s="2">
        <v>0</v>
      </c>
      <c r="U30" s="2">
        <v>0</v>
      </c>
      <c r="V30" s="2">
        <v>313</v>
      </c>
      <c r="W30" s="2">
        <v>376</v>
      </c>
      <c r="X30" s="2">
        <v>0</v>
      </c>
      <c r="Y30" s="2">
        <v>0</v>
      </c>
      <c r="Z30" s="2">
        <v>0</v>
      </c>
      <c r="AA30" s="1">
        <f t="shared" si="12"/>
        <v>1136</v>
      </c>
      <c r="AB30" s="14">
        <f t="shared" si="12"/>
        <v>313</v>
      </c>
      <c r="AC30" s="18">
        <f>AA30+AB30</f>
        <v>1449</v>
      </c>
      <c r="AE30" s="3" t="s">
        <v>15</v>
      </c>
      <c r="AF30" s="2">
        <f t="shared" si="13"/>
        <v>3346.2105263157896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17172.52396166134</v>
      </c>
      <c r="AL30" s="2">
        <f t="shared" si="13"/>
        <v>1543.8829787234042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2749.6654929577467</v>
      </c>
      <c r="AQ30" s="16">
        <f t="shared" si="13"/>
        <v>17172.52396166134</v>
      </c>
      <c r="AR30" s="12">
        <f t="shared" si="13"/>
        <v>5865.1621808143545</v>
      </c>
    </row>
    <row r="31" spans="1:44" ht="15" customHeight="1" thickBot="1" x14ac:dyDescent="0.3">
      <c r="A31" s="4" t="s">
        <v>16</v>
      </c>
      <c r="B31" s="2">
        <v>208030207.00000009</v>
      </c>
      <c r="C31" s="2">
        <v>560253459</v>
      </c>
      <c r="D31" s="2">
        <v>108481898</v>
      </c>
      <c r="E31" s="2">
        <v>6317699.9999999991</v>
      </c>
      <c r="F31" s="2">
        <v>33098949.999999996</v>
      </c>
      <c r="G31" s="2">
        <v>115040899.99999999</v>
      </c>
      <c r="H31" s="2">
        <v>111663354.99999994</v>
      </c>
      <c r="I31" s="2">
        <v>33796299.999999993</v>
      </c>
      <c r="J31" s="2">
        <v>0</v>
      </c>
      <c r="K31" s="2"/>
      <c r="L31" s="1">
        <f t="shared" ref="L31" si="14">B31+D31+F31+H31+J31</f>
        <v>461274410.00000006</v>
      </c>
      <c r="M31" s="14">
        <f t="shared" ref="M31" si="15">C31+E31+G31+I31+K31</f>
        <v>715408359</v>
      </c>
      <c r="N31" s="18">
        <f>L31+M31</f>
        <v>1176682769</v>
      </c>
      <c r="P31" s="4" t="s">
        <v>16</v>
      </c>
      <c r="Q31" s="2">
        <v>41637</v>
      </c>
      <c r="R31" s="2">
        <v>89599</v>
      </c>
      <c r="S31" s="2">
        <v>18705</v>
      </c>
      <c r="T31" s="2">
        <v>2144</v>
      </c>
      <c r="U31" s="2">
        <v>5014</v>
      </c>
      <c r="V31" s="2">
        <v>8556</v>
      </c>
      <c r="W31" s="2">
        <v>18671</v>
      </c>
      <c r="X31" s="2">
        <v>5219</v>
      </c>
      <c r="Y31" s="2">
        <v>4231</v>
      </c>
      <c r="Z31" s="2">
        <v>0</v>
      </c>
      <c r="AA31" s="1">
        <f t="shared" ref="AA31" si="16">Q31+S31+U31+W31+Y31</f>
        <v>88258</v>
      </c>
      <c r="AB31" s="14">
        <f t="shared" ref="AB31" si="17">R31+T31+V31+X31+Z31</f>
        <v>105518</v>
      </c>
      <c r="AC31" s="12">
        <f>AA31+AB31</f>
        <v>193776</v>
      </c>
      <c r="AE31" s="4" t="s">
        <v>16</v>
      </c>
      <c r="AF31" s="2">
        <f t="shared" ref="AF31:AO31" si="18">IFERROR(B31/Q31, "N.A.")</f>
        <v>4996.2823210125634</v>
      </c>
      <c r="AG31" s="2">
        <f t="shared" si="18"/>
        <v>6252.8985702965438</v>
      </c>
      <c r="AH31" s="2">
        <f t="shared" si="18"/>
        <v>5799.6203154236837</v>
      </c>
      <c r="AI31" s="2">
        <f t="shared" si="18"/>
        <v>2946.6884328358205</v>
      </c>
      <c r="AJ31" s="2">
        <f t="shared" si="18"/>
        <v>6601.3063422417226</v>
      </c>
      <c r="AK31" s="2">
        <f t="shared" si="18"/>
        <v>13445.640486208507</v>
      </c>
      <c r="AL31" s="2">
        <f t="shared" si="18"/>
        <v>5980.577098173635</v>
      </c>
      <c r="AM31" s="2">
        <f t="shared" si="18"/>
        <v>6475.627514849587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5226.4317115728891</v>
      </c>
      <c r="AQ31" s="16">
        <f t="shared" ref="AQ31" si="20">IFERROR(M31/AB31, "N.A.")</f>
        <v>6779.9651149566898</v>
      </c>
      <c r="AR31" s="12">
        <f t="shared" ref="AR31" si="21">IFERROR(N31/AC31, "N.A.")</f>
        <v>6072.3865132936999</v>
      </c>
    </row>
    <row r="32" spans="1:44" ht="15" customHeight="1" thickBot="1" x14ac:dyDescent="0.3">
      <c r="A32" s="5" t="s">
        <v>0</v>
      </c>
      <c r="B32" s="48">
        <f>B31+C31</f>
        <v>768283666.00000012</v>
      </c>
      <c r="C32" s="49"/>
      <c r="D32" s="48">
        <f>D31+E31</f>
        <v>114799598</v>
      </c>
      <c r="E32" s="49"/>
      <c r="F32" s="48">
        <f>F31+G31</f>
        <v>148139849.99999997</v>
      </c>
      <c r="G32" s="49"/>
      <c r="H32" s="48">
        <f>H31+I31</f>
        <v>145459654.99999994</v>
      </c>
      <c r="I32" s="49"/>
      <c r="J32" s="48">
        <f>J31+K31</f>
        <v>0</v>
      </c>
      <c r="K32" s="49"/>
      <c r="L32" s="48">
        <f>L31+M31</f>
        <v>1176682769</v>
      </c>
      <c r="M32" s="50"/>
      <c r="N32" s="19">
        <f>B32+D32+F32+H32+J32</f>
        <v>1176682769</v>
      </c>
      <c r="P32" s="5" t="s">
        <v>0</v>
      </c>
      <c r="Q32" s="48">
        <f>Q31+R31</f>
        <v>131236</v>
      </c>
      <c r="R32" s="49"/>
      <c r="S32" s="48">
        <f>S31+T31</f>
        <v>20849</v>
      </c>
      <c r="T32" s="49"/>
      <c r="U32" s="48">
        <f>U31+V31</f>
        <v>13570</v>
      </c>
      <c r="V32" s="49"/>
      <c r="W32" s="48">
        <f>W31+X31</f>
        <v>23890</v>
      </c>
      <c r="X32" s="49"/>
      <c r="Y32" s="48">
        <f>Y31+Z31</f>
        <v>4231</v>
      </c>
      <c r="Z32" s="49"/>
      <c r="AA32" s="48">
        <f>AA31+AB31</f>
        <v>193776</v>
      </c>
      <c r="AB32" s="49"/>
      <c r="AC32" s="20">
        <f>Q32+S32+U32+W32+Y32</f>
        <v>193776</v>
      </c>
      <c r="AE32" s="5" t="s">
        <v>0</v>
      </c>
      <c r="AF32" s="28">
        <f>IFERROR(B32/Q32,"N.A.")</f>
        <v>5854.2142857142862</v>
      </c>
      <c r="AG32" s="29"/>
      <c r="AH32" s="28">
        <f>IFERROR(D32/S32,"N.A.")</f>
        <v>5506.2400115113433</v>
      </c>
      <c r="AI32" s="29"/>
      <c r="AJ32" s="28">
        <f>IFERROR(F32/U32,"N.A.")</f>
        <v>10916.717022844508</v>
      </c>
      <c r="AK32" s="29"/>
      <c r="AL32" s="28">
        <f>IFERROR(H32/W32,"N.A.")</f>
        <v>6088.7256174131408</v>
      </c>
      <c r="AM32" s="29"/>
      <c r="AN32" s="28">
        <f>IFERROR(J32/Y32,"N.A.")</f>
        <v>0</v>
      </c>
      <c r="AO32" s="29"/>
      <c r="AP32" s="28">
        <f>IFERROR(L32/AA32,"N.A.")</f>
        <v>6072.3865132936999</v>
      </c>
      <c r="AQ32" s="29"/>
      <c r="AR32" s="17">
        <f>IFERROR(N32/AC32, "N.A.")</f>
        <v>6072.3865132936999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8570864</v>
      </c>
      <c r="C39" s="2"/>
      <c r="D39" s="2">
        <v>1782540.0000000002</v>
      </c>
      <c r="E39" s="2"/>
      <c r="F39" s="2">
        <v>8907888</v>
      </c>
      <c r="G39" s="2"/>
      <c r="H39" s="2">
        <v>45575838</v>
      </c>
      <c r="I39" s="2"/>
      <c r="J39" s="2">
        <v>0</v>
      </c>
      <c r="K39" s="2"/>
      <c r="L39" s="1">
        <f t="shared" ref="L39:M42" si="22">B39+D39+F39+H39+J39</f>
        <v>64837130</v>
      </c>
      <c r="M39" s="14">
        <f t="shared" si="22"/>
        <v>0</v>
      </c>
      <c r="N39" s="12">
        <f>L39+M39</f>
        <v>64837130</v>
      </c>
      <c r="P39" s="3" t="s">
        <v>12</v>
      </c>
      <c r="Q39" s="2">
        <v>2933</v>
      </c>
      <c r="R39" s="2">
        <v>0</v>
      </c>
      <c r="S39" s="2">
        <v>524</v>
      </c>
      <c r="T39" s="2">
        <v>0</v>
      </c>
      <c r="U39" s="2">
        <v>1441</v>
      </c>
      <c r="V39" s="2">
        <v>0</v>
      </c>
      <c r="W39" s="2">
        <v>16897</v>
      </c>
      <c r="X39" s="2">
        <v>0</v>
      </c>
      <c r="Y39" s="2">
        <v>3755</v>
      </c>
      <c r="Z39" s="2">
        <v>0</v>
      </c>
      <c r="AA39" s="1">
        <f t="shared" ref="AA39:AB42" si="23">Q39+S39+U39+W39+Y39</f>
        <v>25550</v>
      </c>
      <c r="AB39" s="14">
        <f t="shared" si="23"/>
        <v>0</v>
      </c>
      <c r="AC39" s="12">
        <f>AA39+AB39</f>
        <v>25550</v>
      </c>
      <c r="AE39" s="3" t="s">
        <v>12</v>
      </c>
      <c r="AF39" s="2">
        <f t="shared" ref="AF39:AR42" si="24">IFERROR(B39/Q39, "N.A.")</f>
        <v>2922.2175247187179</v>
      </c>
      <c r="AG39" s="2" t="str">
        <f t="shared" si="24"/>
        <v>N.A.</v>
      </c>
      <c r="AH39" s="2">
        <f t="shared" si="24"/>
        <v>3401.7938931297713</v>
      </c>
      <c r="AI39" s="2" t="str">
        <f t="shared" si="24"/>
        <v>N.A.</v>
      </c>
      <c r="AJ39" s="2">
        <f t="shared" si="24"/>
        <v>6181.740458015267</v>
      </c>
      <c r="AK39" s="2" t="str">
        <f t="shared" si="24"/>
        <v>N.A.</v>
      </c>
      <c r="AL39" s="2">
        <f t="shared" si="24"/>
        <v>2697.2739539563236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2537.6567514677104</v>
      </c>
      <c r="AQ39" s="16" t="str">
        <f t="shared" si="24"/>
        <v>N.A.</v>
      </c>
      <c r="AR39" s="12">
        <f t="shared" si="24"/>
        <v>2537.6567514677104</v>
      </c>
    </row>
    <row r="40" spans="1:44" ht="15" customHeight="1" thickBot="1" x14ac:dyDescent="0.3">
      <c r="A40" s="3" t="s">
        <v>13</v>
      </c>
      <c r="B40" s="2">
        <v>39734413.000000022</v>
      </c>
      <c r="C40" s="2">
        <v>886800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39734413.000000022</v>
      </c>
      <c r="M40" s="14">
        <f t="shared" si="22"/>
        <v>886800</v>
      </c>
      <c r="N40" s="12">
        <f>L40+M40</f>
        <v>40621213.000000022</v>
      </c>
      <c r="P40" s="3" t="s">
        <v>13</v>
      </c>
      <c r="Q40" s="2">
        <v>13200</v>
      </c>
      <c r="R40" s="2">
        <v>194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13200</v>
      </c>
      <c r="AB40" s="14">
        <f t="shared" si="23"/>
        <v>194</v>
      </c>
      <c r="AC40" s="12">
        <f>AA40+AB40</f>
        <v>13394</v>
      </c>
      <c r="AE40" s="3" t="s">
        <v>13</v>
      </c>
      <c r="AF40" s="2">
        <f t="shared" si="24"/>
        <v>3010.1828030303045</v>
      </c>
      <c r="AG40" s="2">
        <f t="shared" si="24"/>
        <v>4571.1340206185569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3010.1828030303045</v>
      </c>
      <c r="AQ40" s="16">
        <f t="shared" si="24"/>
        <v>4571.1340206185569</v>
      </c>
      <c r="AR40" s="12">
        <f t="shared" si="24"/>
        <v>3032.7917724354206</v>
      </c>
    </row>
    <row r="41" spans="1:44" ht="15" customHeight="1" thickBot="1" x14ac:dyDescent="0.3">
      <c r="A41" s="3" t="s">
        <v>14</v>
      </c>
      <c r="B41" s="2">
        <v>71098089.999999985</v>
      </c>
      <c r="C41" s="2">
        <v>319235291.0000003</v>
      </c>
      <c r="D41" s="2">
        <v>16138201.000000006</v>
      </c>
      <c r="E41" s="2">
        <v>7077900</v>
      </c>
      <c r="F41" s="2"/>
      <c r="G41" s="2">
        <v>24265509.999999996</v>
      </c>
      <c r="H41" s="2"/>
      <c r="I41" s="2">
        <v>18931157.999999996</v>
      </c>
      <c r="J41" s="2">
        <v>0</v>
      </c>
      <c r="K41" s="2"/>
      <c r="L41" s="1">
        <f t="shared" si="22"/>
        <v>87236290.999999985</v>
      </c>
      <c r="M41" s="14">
        <f t="shared" si="22"/>
        <v>369509859.0000003</v>
      </c>
      <c r="N41" s="12">
        <f>L41+M41</f>
        <v>456746150.0000003</v>
      </c>
      <c r="P41" s="3" t="s">
        <v>14</v>
      </c>
      <c r="Q41" s="2">
        <v>16598</v>
      </c>
      <c r="R41" s="2">
        <v>57686</v>
      </c>
      <c r="S41" s="2">
        <v>3178</v>
      </c>
      <c r="T41" s="2">
        <v>868</v>
      </c>
      <c r="U41" s="2">
        <v>0</v>
      </c>
      <c r="V41" s="2">
        <v>2027</v>
      </c>
      <c r="W41" s="2">
        <v>0</v>
      </c>
      <c r="X41" s="2">
        <v>2962</v>
      </c>
      <c r="Y41" s="2">
        <v>2682</v>
      </c>
      <c r="Z41" s="2">
        <v>0</v>
      </c>
      <c r="AA41" s="1">
        <f t="shared" si="23"/>
        <v>22458</v>
      </c>
      <c r="AB41" s="14">
        <f t="shared" si="23"/>
        <v>63543</v>
      </c>
      <c r="AC41" s="12">
        <f>AA41+AB41</f>
        <v>86001</v>
      </c>
      <c r="AE41" s="3" t="s">
        <v>14</v>
      </c>
      <c r="AF41" s="2">
        <f t="shared" si="24"/>
        <v>4283.5335582600301</v>
      </c>
      <c r="AG41" s="2">
        <f t="shared" si="24"/>
        <v>5534.0167631661116</v>
      </c>
      <c r="AH41" s="2">
        <f t="shared" si="24"/>
        <v>5078.0997482693538</v>
      </c>
      <c r="AI41" s="2">
        <f t="shared" si="24"/>
        <v>8154.2626728110599</v>
      </c>
      <c r="AJ41" s="2" t="str">
        <f t="shared" si="24"/>
        <v>N.A.</v>
      </c>
      <c r="AK41" s="2">
        <f t="shared" si="24"/>
        <v>11971.14454859398</v>
      </c>
      <c r="AL41" s="2" t="str">
        <f t="shared" si="24"/>
        <v>N.A.</v>
      </c>
      <c r="AM41" s="2">
        <f t="shared" si="24"/>
        <v>6391.3430114787297</v>
      </c>
      <c r="AN41" s="2">
        <f t="shared" si="24"/>
        <v>0</v>
      </c>
      <c r="AO41" s="2" t="str">
        <f t="shared" si="24"/>
        <v>N.A.</v>
      </c>
      <c r="AP41" s="15">
        <f t="shared" si="24"/>
        <v>3884.4194051117634</v>
      </c>
      <c r="AQ41" s="16">
        <f t="shared" si="24"/>
        <v>5815.1151031584959</v>
      </c>
      <c r="AR41" s="12">
        <f t="shared" si="24"/>
        <v>5310.9399890698978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119403366.99999996</v>
      </c>
      <c r="C43" s="2">
        <v>320122090.99999952</v>
      </c>
      <c r="D43" s="2">
        <v>17920740.999999996</v>
      </c>
      <c r="E43" s="2">
        <v>7077900</v>
      </c>
      <c r="F43" s="2">
        <v>8907888</v>
      </c>
      <c r="G43" s="2">
        <v>24265509.999999996</v>
      </c>
      <c r="H43" s="2">
        <v>45575838</v>
      </c>
      <c r="I43" s="2">
        <v>18931157.999999996</v>
      </c>
      <c r="J43" s="2">
        <v>0</v>
      </c>
      <c r="K43" s="2"/>
      <c r="L43" s="1">
        <f t="shared" ref="L43" si="25">B43+D43+F43+H43+J43</f>
        <v>191807833.99999994</v>
      </c>
      <c r="M43" s="14">
        <f t="shared" ref="M43" si="26">C43+E43+G43+I43+K43</f>
        <v>370396658.99999952</v>
      </c>
      <c r="N43" s="18">
        <f>L43+M43</f>
        <v>562204492.99999952</v>
      </c>
      <c r="P43" s="4" t="s">
        <v>16</v>
      </c>
      <c r="Q43" s="2">
        <v>32731</v>
      </c>
      <c r="R43" s="2">
        <v>57880</v>
      </c>
      <c r="S43" s="2">
        <v>3702</v>
      </c>
      <c r="T43" s="2">
        <v>868</v>
      </c>
      <c r="U43" s="2">
        <v>1441</v>
      </c>
      <c r="V43" s="2">
        <v>2027</v>
      </c>
      <c r="W43" s="2">
        <v>16897</v>
      </c>
      <c r="X43" s="2">
        <v>2962</v>
      </c>
      <c r="Y43" s="2">
        <v>6437</v>
      </c>
      <c r="Z43" s="2">
        <v>0</v>
      </c>
      <c r="AA43" s="1">
        <f t="shared" ref="AA43" si="27">Q43+S43+U43+W43+Y43</f>
        <v>61208</v>
      </c>
      <c r="AB43" s="14">
        <f t="shared" ref="AB43" si="28">R43+T43+V43+X43+Z43</f>
        <v>63737</v>
      </c>
      <c r="AC43" s="18">
        <f>AA43+AB43</f>
        <v>124945</v>
      </c>
      <c r="AE43" s="4" t="s">
        <v>16</v>
      </c>
      <c r="AF43" s="2">
        <f t="shared" ref="AF43:AO43" si="29">IFERROR(B43/Q43, "N.A.")</f>
        <v>3648.020744859612</v>
      </c>
      <c r="AG43" s="2">
        <f t="shared" si="29"/>
        <v>5530.7894091223134</v>
      </c>
      <c r="AH43" s="2">
        <f t="shared" si="29"/>
        <v>4840.8268503511608</v>
      </c>
      <c r="AI43" s="2">
        <f t="shared" si="29"/>
        <v>8154.2626728110599</v>
      </c>
      <c r="AJ43" s="2">
        <f t="shared" si="29"/>
        <v>6181.740458015267</v>
      </c>
      <c r="AK43" s="2">
        <f t="shared" si="29"/>
        <v>11971.14454859398</v>
      </c>
      <c r="AL43" s="2">
        <f t="shared" si="29"/>
        <v>2697.2739539563236</v>
      </c>
      <c r="AM43" s="2">
        <f t="shared" si="29"/>
        <v>6391.3430114787297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3133.7052999607886</v>
      </c>
      <c r="AQ43" s="16">
        <f t="shared" ref="AQ43" si="31">IFERROR(M43/AB43, "N.A.")</f>
        <v>5811.3287258578148</v>
      </c>
      <c r="AR43" s="12">
        <f t="shared" ref="AR43" si="32">IFERROR(N43/AC43, "N.A.")</f>
        <v>4499.6157749409704</v>
      </c>
    </row>
    <row r="44" spans="1:44" ht="15" customHeight="1" thickBot="1" x14ac:dyDescent="0.3">
      <c r="A44" s="5" t="s">
        <v>0</v>
      </c>
      <c r="B44" s="48">
        <f>B43+C43</f>
        <v>439525457.99999946</v>
      </c>
      <c r="C44" s="49"/>
      <c r="D44" s="48">
        <f>D43+E43</f>
        <v>24998640.999999996</v>
      </c>
      <c r="E44" s="49"/>
      <c r="F44" s="48">
        <f>F43+G43</f>
        <v>33173397.999999996</v>
      </c>
      <c r="G44" s="49"/>
      <c r="H44" s="48">
        <f>H43+I43</f>
        <v>64506996</v>
      </c>
      <c r="I44" s="49"/>
      <c r="J44" s="48">
        <f>J43+K43</f>
        <v>0</v>
      </c>
      <c r="K44" s="49"/>
      <c r="L44" s="48">
        <f>L43+M43</f>
        <v>562204492.99999952</v>
      </c>
      <c r="M44" s="50"/>
      <c r="N44" s="19">
        <f>B44+D44+F44+H44+J44</f>
        <v>562204492.99999952</v>
      </c>
      <c r="P44" s="5" t="s">
        <v>0</v>
      </c>
      <c r="Q44" s="48">
        <f>Q43+R43</f>
        <v>90611</v>
      </c>
      <c r="R44" s="49"/>
      <c r="S44" s="48">
        <f>S43+T43</f>
        <v>4570</v>
      </c>
      <c r="T44" s="49"/>
      <c r="U44" s="48">
        <f>U43+V43</f>
        <v>3468</v>
      </c>
      <c r="V44" s="49"/>
      <c r="W44" s="48">
        <f>W43+X43</f>
        <v>19859</v>
      </c>
      <c r="X44" s="49"/>
      <c r="Y44" s="48">
        <f>Y43+Z43</f>
        <v>6437</v>
      </c>
      <c r="Z44" s="49"/>
      <c r="AA44" s="48">
        <f>AA43+AB43</f>
        <v>124945</v>
      </c>
      <c r="AB44" s="50"/>
      <c r="AC44" s="19">
        <f>Q44+S44+U44+W44+Y44</f>
        <v>124945</v>
      </c>
      <c r="AE44" s="5" t="s">
        <v>0</v>
      </c>
      <c r="AF44" s="28">
        <f>IFERROR(B44/Q44,"N.A.")</f>
        <v>4850.6854355431396</v>
      </c>
      <c r="AG44" s="29"/>
      <c r="AH44" s="28">
        <f>IFERROR(D44/S44,"N.A.")</f>
        <v>5470.1621444201301</v>
      </c>
      <c r="AI44" s="29"/>
      <c r="AJ44" s="28">
        <f>IFERROR(F44/U44,"N.A.")</f>
        <v>9565.570357554785</v>
      </c>
      <c r="AK44" s="29"/>
      <c r="AL44" s="28">
        <f>IFERROR(H44/W44,"N.A.")</f>
        <v>3248.2499622337477</v>
      </c>
      <c r="AM44" s="29"/>
      <c r="AN44" s="28">
        <f>IFERROR(J44/Y44,"N.A.")</f>
        <v>0</v>
      </c>
      <c r="AO44" s="29"/>
      <c r="AP44" s="28">
        <f>IFERROR(L44/AA44,"N.A.")</f>
        <v>4499.6157749409704</v>
      </c>
      <c r="AQ44" s="29"/>
      <c r="AR44" s="17">
        <f>IFERROR(N44/AC44, "N.A.")</f>
        <v>4499.6157749409704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3574702.0000000005</v>
      </c>
      <c r="C15" s="2"/>
      <c r="D15" s="2">
        <v>1061670</v>
      </c>
      <c r="E15" s="2"/>
      <c r="F15" s="2">
        <v>1130410</v>
      </c>
      <c r="G15" s="2"/>
      <c r="H15" s="2">
        <v>4274145.9999999991</v>
      </c>
      <c r="I15" s="2"/>
      <c r="J15" s="2">
        <v>0</v>
      </c>
      <c r="K15" s="2"/>
      <c r="L15" s="1">
        <f t="shared" ref="L15:M18" si="0">B15+D15+F15+H15+J15</f>
        <v>10040928</v>
      </c>
      <c r="M15" s="14">
        <f t="shared" si="0"/>
        <v>0</v>
      </c>
      <c r="N15" s="12">
        <f>L15+M15</f>
        <v>10040928</v>
      </c>
      <c r="P15" s="3" t="s">
        <v>12</v>
      </c>
      <c r="Q15" s="2">
        <v>1540</v>
      </c>
      <c r="R15" s="2">
        <v>0</v>
      </c>
      <c r="S15" s="2">
        <v>189</v>
      </c>
      <c r="T15" s="2">
        <v>0</v>
      </c>
      <c r="U15" s="2">
        <v>476</v>
      </c>
      <c r="V15" s="2">
        <v>0</v>
      </c>
      <c r="W15" s="2">
        <v>4112</v>
      </c>
      <c r="X15" s="2">
        <v>0</v>
      </c>
      <c r="Y15" s="2">
        <v>1405</v>
      </c>
      <c r="Z15" s="2">
        <v>0</v>
      </c>
      <c r="AA15" s="1">
        <f t="shared" ref="AA15:AB18" si="1">Q15+S15+U15+W15+Y15</f>
        <v>7722</v>
      </c>
      <c r="AB15" s="14">
        <f t="shared" si="1"/>
        <v>0</v>
      </c>
      <c r="AC15" s="12">
        <f>AA15+AB15</f>
        <v>7722</v>
      </c>
      <c r="AE15" s="3" t="s">
        <v>12</v>
      </c>
      <c r="AF15" s="2">
        <f t="shared" ref="AF15:AR18" si="2">IFERROR(B15/Q15, "N.A.")</f>
        <v>2321.2350649350651</v>
      </c>
      <c r="AG15" s="2" t="str">
        <f t="shared" si="2"/>
        <v>N.A.</v>
      </c>
      <c r="AH15" s="2">
        <f t="shared" si="2"/>
        <v>5617.3015873015875</v>
      </c>
      <c r="AI15" s="2" t="str">
        <f t="shared" si="2"/>
        <v>N.A.</v>
      </c>
      <c r="AJ15" s="2">
        <f t="shared" si="2"/>
        <v>2374.8109243697477</v>
      </c>
      <c r="AK15" s="2" t="str">
        <f t="shared" si="2"/>
        <v>N.A.</v>
      </c>
      <c r="AL15" s="2">
        <f t="shared" si="2"/>
        <v>1039.4323929961088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1300.3014763014762</v>
      </c>
      <c r="AQ15" s="16" t="str">
        <f t="shared" si="2"/>
        <v>N.A.</v>
      </c>
      <c r="AR15" s="12">
        <f t="shared" si="2"/>
        <v>1300.3014763014762</v>
      </c>
    </row>
    <row r="16" spans="1:44" ht="15" customHeight="1" thickBot="1" x14ac:dyDescent="0.3">
      <c r="A16" s="3" t="s">
        <v>13</v>
      </c>
      <c r="B16" s="2">
        <v>165120</v>
      </c>
      <c r="C16" s="2"/>
      <c r="D16" s="2">
        <v>121088</v>
      </c>
      <c r="E16" s="2"/>
      <c r="F16" s="2"/>
      <c r="G16" s="2"/>
      <c r="H16" s="2"/>
      <c r="I16" s="2"/>
      <c r="J16" s="2"/>
      <c r="K16" s="2"/>
      <c r="L16" s="1">
        <f t="shared" si="0"/>
        <v>286208</v>
      </c>
      <c r="M16" s="14">
        <f t="shared" si="0"/>
        <v>0</v>
      </c>
      <c r="N16" s="12">
        <f>L16+M16</f>
        <v>286208</v>
      </c>
      <c r="P16" s="3" t="s">
        <v>13</v>
      </c>
      <c r="Q16" s="2">
        <v>128</v>
      </c>
      <c r="R16" s="2">
        <v>0</v>
      </c>
      <c r="S16" s="2">
        <v>256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384</v>
      </c>
      <c r="AB16" s="14">
        <f t="shared" si="1"/>
        <v>0</v>
      </c>
      <c r="AC16" s="12">
        <f>AA16+AB16</f>
        <v>384</v>
      </c>
      <c r="AE16" s="3" t="s">
        <v>13</v>
      </c>
      <c r="AF16" s="2">
        <f t="shared" si="2"/>
        <v>1290</v>
      </c>
      <c r="AG16" s="2" t="str">
        <f t="shared" si="2"/>
        <v>N.A.</v>
      </c>
      <c r="AH16" s="2">
        <f t="shared" si="2"/>
        <v>473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745.33333333333337</v>
      </c>
      <c r="AQ16" s="16" t="str">
        <f t="shared" si="2"/>
        <v>N.A.</v>
      </c>
      <c r="AR16" s="12">
        <f t="shared" si="2"/>
        <v>745.33333333333337</v>
      </c>
    </row>
    <row r="17" spans="1:44" ht="15" customHeight="1" thickBot="1" x14ac:dyDescent="0.3">
      <c r="A17" s="3" t="s">
        <v>14</v>
      </c>
      <c r="B17" s="2">
        <v>11693519.999999998</v>
      </c>
      <c r="C17" s="2">
        <v>33713074</v>
      </c>
      <c r="D17" s="2"/>
      <c r="E17" s="2"/>
      <c r="F17" s="2"/>
      <c r="G17" s="2">
        <v>7505100</v>
      </c>
      <c r="H17" s="2"/>
      <c r="I17" s="2">
        <v>921480</v>
      </c>
      <c r="J17" s="2">
        <v>0</v>
      </c>
      <c r="K17" s="2"/>
      <c r="L17" s="1">
        <f t="shared" si="0"/>
        <v>11693519.999999998</v>
      </c>
      <c r="M17" s="14">
        <f t="shared" si="0"/>
        <v>42139654</v>
      </c>
      <c r="N17" s="12">
        <f>L17+M17</f>
        <v>53833174</v>
      </c>
      <c r="P17" s="3" t="s">
        <v>14</v>
      </c>
      <c r="Q17" s="2">
        <v>2830</v>
      </c>
      <c r="R17" s="2">
        <v>5449</v>
      </c>
      <c r="S17" s="2">
        <v>0</v>
      </c>
      <c r="T17" s="2">
        <v>0</v>
      </c>
      <c r="U17" s="2">
        <v>0</v>
      </c>
      <c r="V17" s="2">
        <v>538</v>
      </c>
      <c r="W17" s="2">
        <v>0</v>
      </c>
      <c r="X17" s="2">
        <v>302</v>
      </c>
      <c r="Y17" s="2">
        <v>807</v>
      </c>
      <c r="Z17" s="2">
        <v>0</v>
      </c>
      <c r="AA17" s="1">
        <f t="shared" si="1"/>
        <v>3637</v>
      </c>
      <c r="AB17" s="14">
        <f t="shared" si="1"/>
        <v>6289</v>
      </c>
      <c r="AC17" s="12">
        <f>AA17+AB17</f>
        <v>9926</v>
      </c>
      <c r="AE17" s="3" t="s">
        <v>14</v>
      </c>
      <c r="AF17" s="2">
        <f t="shared" si="2"/>
        <v>4131.9858657243813</v>
      </c>
      <c r="AG17" s="2">
        <f t="shared" si="2"/>
        <v>6187.0203707102219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13950</v>
      </c>
      <c r="AL17" s="2" t="str">
        <f t="shared" si="2"/>
        <v>N.A.</v>
      </c>
      <c r="AM17" s="2">
        <f t="shared" si="2"/>
        <v>3051.2582781456954</v>
      </c>
      <c r="AN17" s="2">
        <f t="shared" si="2"/>
        <v>0</v>
      </c>
      <c r="AO17" s="2" t="str">
        <f t="shared" si="2"/>
        <v>N.A.</v>
      </c>
      <c r="AP17" s="15">
        <f t="shared" si="2"/>
        <v>3215.1553478141318</v>
      </c>
      <c r="AQ17" s="16">
        <f t="shared" si="2"/>
        <v>6700.5333121322947</v>
      </c>
      <c r="AR17" s="12">
        <f t="shared" si="2"/>
        <v>5423.4509369333064</v>
      </c>
    </row>
    <row r="18" spans="1:44" ht="15" customHeight="1" thickBot="1" x14ac:dyDescent="0.3">
      <c r="A18" s="3" t="s">
        <v>15</v>
      </c>
      <c r="B18" s="2">
        <v>275200</v>
      </c>
      <c r="C18" s="2"/>
      <c r="D18" s="2">
        <v>165120</v>
      </c>
      <c r="E18" s="2"/>
      <c r="F18" s="2"/>
      <c r="G18" s="2">
        <v>579942</v>
      </c>
      <c r="H18" s="2">
        <v>63500.999999999993</v>
      </c>
      <c r="I18" s="2"/>
      <c r="J18" s="2">
        <v>0</v>
      </c>
      <c r="K18" s="2"/>
      <c r="L18" s="1">
        <f t="shared" si="0"/>
        <v>503821</v>
      </c>
      <c r="M18" s="14">
        <f t="shared" si="0"/>
        <v>579942</v>
      </c>
      <c r="N18" s="12">
        <f>L18+M18</f>
        <v>1083763</v>
      </c>
      <c r="P18" s="3" t="s">
        <v>15</v>
      </c>
      <c r="Q18" s="2">
        <v>128</v>
      </c>
      <c r="R18" s="2">
        <v>0</v>
      </c>
      <c r="S18" s="2">
        <v>128</v>
      </c>
      <c r="T18" s="2">
        <v>0</v>
      </c>
      <c r="U18" s="2">
        <v>0</v>
      </c>
      <c r="V18" s="2">
        <v>174</v>
      </c>
      <c r="W18" s="2">
        <v>2573</v>
      </c>
      <c r="X18" s="2">
        <v>0</v>
      </c>
      <c r="Y18" s="2">
        <v>762</v>
      </c>
      <c r="Z18" s="2">
        <v>0</v>
      </c>
      <c r="AA18" s="1">
        <f t="shared" si="1"/>
        <v>3591</v>
      </c>
      <c r="AB18" s="14">
        <f t="shared" si="1"/>
        <v>174</v>
      </c>
      <c r="AC18" s="18">
        <f>AA18+AB18</f>
        <v>3765</v>
      </c>
      <c r="AE18" s="3" t="s">
        <v>15</v>
      </c>
      <c r="AF18" s="2">
        <f t="shared" si="2"/>
        <v>2150</v>
      </c>
      <c r="AG18" s="2" t="str">
        <f t="shared" si="2"/>
        <v>N.A.</v>
      </c>
      <c r="AH18" s="2">
        <f t="shared" si="2"/>
        <v>1290</v>
      </c>
      <c r="AI18" s="2" t="str">
        <f t="shared" si="2"/>
        <v>N.A.</v>
      </c>
      <c r="AJ18" s="2" t="str">
        <f t="shared" si="2"/>
        <v>N.A.</v>
      </c>
      <c r="AK18" s="2">
        <f t="shared" si="2"/>
        <v>3333</v>
      </c>
      <c r="AL18" s="2">
        <f t="shared" si="2"/>
        <v>24.67975126311698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140.30103035366193</v>
      </c>
      <c r="AQ18" s="16">
        <f t="shared" si="2"/>
        <v>3333</v>
      </c>
      <c r="AR18" s="12">
        <f t="shared" si="2"/>
        <v>287.85205843293494</v>
      </c>
    </row>
    <row r="19" spans="1:44" ht="15" customHeight="1" thickBot="1" x14ac:dyDescent="0.3">
      <c r="A19" s="4" t="s">
        <v>16</v>
      </c>
      <c r="B19" s="2">
        <v>15708541.999999998</v>
      </c>
      <c r="C19" s="2">
        <v>33713074</v>
      </c>
      <c r="D19" s="2">
        <v>1347878.0000000002</v>
      </c>
      <c r="E19" s="2"/>
      <c r="F19" s="2">
        <v>1130410</v>
      </c>
      <c r="G19" s="2">
        <v>8085042.0000000009</v>
      </c>
      <c r="H19" s="2">
        <v>4337647.0000000009</v>
      </c>
      <c r="I19" s="2">
        <v>921480</v>
      </c>
      <c r="J19" s="2">
        <v>0</v>
      </c>
      <c r="K19" s="2"/>
      <c r="L19" s="1">
        <f t="shared" ref="L19" si="3">B19+D19+F19+H19+J19</f>
        <v>22524477</v>
      </c>
      <c r="M19" s="14">
        <f t="shared" ref="M19" si="4">C19+E19+G19+I19+K19</f>
        <v>42719596</v>
      </c>
      <c r="N19" s="18">
        <f>L19+M19</f>
        <v>65244073</v>
      </c>
      <c r="P19" s="4" t="s">
        <v>16</v>
      </c>
      <c r="Q19" s="2">
        <v>4626</v>
      </c>
      <c r="R19" s="2">
        <v>5449</v>
      </c>
      <c r="S19" s="2">
        <v>573</v>
      </c>
      <c r="T19" s="2">
        <v>0</v>
      </c>
      <c r="U19" s="2">
        <v>476</v>
      </c>
      <c r="V19" s="2">
        <v>712</v>
      </c>
      <c r="W19" s="2">
        <v>6685</v>
      </c>
      <c r="X19" s="2">
        <v>302</v>
      </c>
      <c r="Y19" s="2">
        <v>2974</v>
      </c>
      <c r="Z19" s="2">
        <v>0</v>
      </c>
      <c r="AA19" s="1">
        <f t="shared" ref="AA19" si="5">Q19+S19+U19+W19+Y19</f>
        <v>15334</v>
      </c>
      <c r="AB19" s="14">
        <f t="shared" ref="AB19" si="6">R19+T19+V19+X19+Z19</f>
        <v>6463</v>
      </c>
      <c r="AC19" s="12">
        <f>AA19+AB19</f>
        <v>21797</v>
      </c>
      <c r="AE19" s="4" t="s">
        <v>16</v>
      </c>
      <c r="AF19" s="2">
        <f t="shared" ref="AF19:AO19" si="7">IFERROR(B19/Q19, "N.A.")</f>
        <v>3395.707306528318</v>
      </c>
      <c r="AG19" s="2">
        <f t="shared" si="7"/>
        <v>6187.0203707102219</v>
      </c>
      <c r="AH19" s="2">
        <f t="shared" si="7"/>
        <v>2352.3176265270508</v>
      </c>
      <c r="AI19" s="2" t="str">
        <f t="shared" si="7"/>
        <v>N.A.</v>
      </c>
      <c r="AJ19" s="2">
        <f t="shared" si="7"/>
        <v>2374.8109243697477</v>
      </c>
      <c r="AK19" s="2">
        <f t="shared" si="7"/>
        <v>11355.396067415732</v>
      </c>
      <c r="AL19" s="2">
        <f t="shared" si="7"/>
        <v>648.86267763649971</v>
      </c>
      <c r="AM19" s="2">
        <f t="shared" si="7"/>
        <v>3051.2582781456954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1468.923764184166</v>
      </c>
      <c r="AQ19" s="16">
        <f t="shared" ref="AQ19" si="9">IFERROR(M19/AB19, "N.A.")</f>
        <v>6609.8709577595546</v>
      </c>
      <c r="AR19" s="12">
        <f t="shared" ref="AR19" si="10">IFERROR(N19/AC19, "N.A.")</f>
        <v>2993.2593017387712</v>
      </c>
    </row>
    <row r="20" spans="1:44" ht="15" customHeight="1" thickBot="1" x14ac:dyDescent="0.3">
      <c r="A20" s="5" t="s">
        <v>0</v>
      </c>
      <c r="B20" s="48">
        <f>B19+C19</f>
        <v>49421616</v>
      </c>
      <c r="C20" s="49"/>
      <c r="D20" s="48">
        <f>D19+E19</f>
        <v>1347878.0000000002</v>
      </c>
      <c r="E20" s="49"/>
      <c r="F20" s="48">
        <f>F19+G19</f>
        <v>9215452</v>
      </c>
      <c r="G20" s="49"/>
      <c r="H20" s="48">
        <f>H19+I19</f>
        <v>5259127.0000000009</v>
      </c>
      <c r="I20" s="49"/>
      <c r="J20" s="48">
        <f>J19+K19</f>
        <v>0</v>
      </c>
      <c r="K20" s="49"/>
      <c r="L20" s="48">
        <f>L19+M19</f>
        <v>65244073</v>
      </c>
      <c r="M20" s="50"/>
      <c r="N20" s="19">
        <f>B20+D20+F20+H20+J20</f>
        <v>65244073</v>
      </c>
      <c r="P20" s="5" t="s">
        <v>0</v>
      </c>
      <c r="Q20" s="48">
        <f>Q19+R19</f>
        <v>10075</v>
      </c>
      <c r="R20" s="49"/>
      <c r="S20" s="48">
        <f>S19+T19</f>
        <v>573</v>
      </c>
      <c r="T20" s="49"/>
      <c r="U20" s="48">
        <f>U19+V19</f>
        <v>1188</v>
      </c>
      <c r="V20" s="49"/>
      <c r="W20" s="48">
        <f>W19+X19</f>
        <v>6987</v>
      </c>
      <c r="X20" s="49"/>
      <c r="Y20" s="48">
        <f>Y19+Z19</f>
        <v>2974</v>
      </c>
      <c r="Z20" s="49"/>
      <c r="AA20" s="48">
        <f>AA19+AB19</f>
        <v>21797</v>
      </c>
      <c r="AB20" s="49"/>
      <c r="AC20" s="20">
        <f>Q20+S20+U20+W20+Y20</f>
        <v>21797</v>
      </c>
      <c r="AE20" s="5" t="s">
        <v>0</v>
      </c>
      <c r="AF20" s="28">
        <f>IFERROR(B20/Q20,"N.A.")</f>
        <v>4905.3713151364764</v>
      </c>
      <c r="AG20" s="29"/>
      <c r="AH20" s="28">
        <f>IFERROR(D20/S20,"N.A.")</f>
        <v>2352.3176265270508</v>
      </c>
      <c r="AI20" s="29"/>
      <c r="AJ20" s="28">
        <f>IFERROR(F20/U20,"N.A.")</f>
        <v>7757.1144781144785</v>
      </c>
      <c r="AK20" s="29"/>
      <c r="AL20" s="28">
        <f>IFERROR(H20/W20,"N.A.")</f>
        <v>752.70173178760569</v>
      </c>
      <c r="AM20" s="29"/>
      <c r="AN20" s="28">
        <f>IFERROR(J20/Y20,"N.A.")</f>
        <v>0</v>
      </c>
      <c r="AO20" s="29"/>
      <c r="AP20" s="28">
        <f>IFERROR(L20/AA20,"N.A.")</f>
        <v>2993.2593017387712</v>
      </c>
      <c r="AQ20" s="29"/>
      <c r="AR20" s="17">
        <f>IFERROR(N20/AC20, "N.A.")</f>
        <v>2993.2593017387712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3532191.9999999995</v>
      </c>
      <c r="C27" s="2"/>
      <c r="D27" s="2">
        <v>1061670</v>
      </c>
      <c r="E27" s="2"/>
      <c r="F27" s="2">
        <v>275200</v>
      </c>
      <c r="G27" s="2"/>
      <c r="H27" s="2">
        <v>801684</v>
      </c>
      <c r="I27" s="2"/>
      <c r="J27" s="2">
        <v>0</v>
      </c>
      <c r="K27" s="2"/>
      <c r="L27" s="1">
        <f t="shared" ref="L27:M30" si="11">B27+D27+F27+H27+J27</f>
        <v>5670746</v>
      </c>
      <c r="M27" s="14">
        <f t="shared" si="11"/>
        <v>0</v>
      </c>
      <c r="N27" s="12">
        <f>L27+M27</f>
        <v>5670746</v>
      </c>
      <c r="P27" s="3" t="s">
        <v>12</v>
      </c>
      <c r="Q27" s="2">
        <v>1210</v>
      </c>
      <c r="R27" s="2">
        <v>0</v>
      </c>
      <c r="S27" s="2">
        <v>189</v>
      </c>
      <c r="T27" s="2">
        <v>0</v>
      </c>
      <c r="U27" s="2">
        <v>128</v>
      </c>
      <c r="V27" s="2">
        <v>0</v>
      </c>
      <c r="W27" s="2">
        <v>1229</v>
      </c>
      <c r="X27" s="2">
        <v>0</v>
      </c>
      <c r="Y27" s="2">
        <v>551</v>
      </c>
      <c r="Z27" s="2">
        <v>0</v>
      </c>
      <c r="AA27" s="1">
        <f t="shared" ref="AA27:AB30" si="12">Q27+S27+U27+W27+Y27</f>
        <v>3307</v>
      </c>
      <c r="AB27" s="14">
        <f t="shared" si="12"/>
        <v>0</v>
      </c>
      <c r="AC27" s="12">
        <f>AA27+AB27</f>
        <v>3307</v>
      </c>
      <c r="AE27" s="3" t="s">
        <v>12</v>
      </c>
      <c r="AF27" s="2">
        <f t="shared" ref="AF27:AR30" si="13">IFERROR(B27/Q27, "N.A.")</f>
        <v>2919.16694214876</v>
      </c>
      <c r="AG27" s="2" t="str">
        <f t="shared" si="13"/>
        <v>N.A.</v>
      </c>
      <c r="AH27" s="2">
        <f t="shared" si="13"/>
        <v>5617.3015873015875</v>
      </c>
      <c r="AI27" s="2" t="str">
        <f t="shared" si="13"/>
        <v>N.A.</v>
      </c>
      <c r="AJ27" s="2">
        <f t="shared" si="13"/>
        <v>2150</v>
      </c>
      <c r="AK27" s="2" t="str">
        <f t="shared" si="13"/>
        <v>N.A.</v>
      </c>
      <c r="AL27" s="2">
        <f t="shared" si="13"/>
        <v>652.30593978844593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1714.7704868460842</v>
      </c>
      <c r="AQ27" s="16" t="str">
        <f t="shared" si="13"/>
        <v>N.A.</v>
      </c>
      <c r="AR27" s="12">
        <f t="shared" si="13"/>
        <v>1714.7704868460842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8937500</v>
      </c>
      <c r="C29" s="2">
        <v>23698114</v>
      </c>
      <c r="D29" s="2"/>
      <c r="E29" s="2"/>
      <c r="F29" s="2"/>
      <c r="G29" s="2">
        <v>3470100</v>
      </c>
      <c r="H29" s="2"/>
      <c r="I29" s="2">
        <v>660480</v>
      </c>
      <c r="J29" s="2">
        <v>0</v>
      </c>
      <c r="K29" s="2"/>
      <c r="L29" s="1">
        <f t="shared" si="11"/>
        <v>8937500</v>
      </c>
      <c r="M29" s="14">
        <f t="shared" si="11"/>
        <v>27828694</v>
      </c>
      <c r="N29" s="12">
        <f>L29+M29</f>
        <v>36766194</v>
      </c>
      <c r="P29" s="3" t="s">
        <v>14</v>
      </c>
      <c r="Q29" s="2">
        <v>2136</v>
      </c>
      <c r="R29" s="2">
        <v>3293</v>
      </c>
      <c r="S29" s="2">
        <v>0</v>
      </c>
      <c r="T29" s="2">
        <v>0</v>
      </c>
      <c r="U29" s="2">
        <v>0</v>
      </c>
      <c r="V29" s="2">
        <v>269</v>
      </c>
      <c r="W29" s="2">
        <v>0</v>
      </c>
      <c r="X29" s="2">
        <v>128</v>
      </c>
      <c r="Y29" s="2">
        <v>807</v>
      </c>
      <c r="Z29" s="2">
        <v>0</v>
      </c>
      <c r="AA29" s="1">
        <f t="shared" si="12"/>
        <v>2943</v>
      </c>
      <c r="AB29" s="14">
        <f t="shared" si="12"/>
        <v>3690</v>
      </c>
      <c r="AC29" s="12">
        <f>AA29+AB29</f>
        <v>6633</v>
      </c>
      <c r="AE29" s="3" t="s">
        <v>14</v>
      </c>
      <c r="AF29" s="2">
        <f t="shared" si="13"/>
        <v>4184.2228464419477</v>
      </c>
      <c r="AG29" s="2">
        <f t="shared" si="13"/>
        <v>7196.5119951412089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12900</v>
      </c>
      <c r="AL29" s="2" t="str">
        <f t="shared" si="13"/>
        <v>N.A.</v>
      </c>
      <c r="AM29" s="2">
        <f t="shared" si="13"/>
        <v>5160</v>
      </c>
      <c r="AN29" s="2">
        <f t="shared" si="13"/>
        <v>0</v>
      </c>
      <c r="AO29" s="2" t="str">
        <f t="shared" si="13"/>
        <v>N.A.</v>
      </c>
      <c r="AP29" s="15">
        <f t="shared" si="13"/>
        <v>3036.8671423717296</v>
      </c>
      <c r="AQ29" s="16">
        <f t="shared" si="13"/>
        <v>7541.6514905149052</v>
      </c>
      <c r="AR29" s="12">
        <f t="shared" si="13"/>
        <v>5542.9208502939846</v>
      </c>
    </row>
    <row r="30" spans="1:44" ht="15" customHeight="1" thickBot="1" x14ac:dyDescent="0.3">
      <c r="A30" s="3" t="s">
        <v>15</v>
      </c>
      <c r="B30" s="2">
        <v>275200</v>
      </c>
      <c r="C30" s="2"/>
      <c r="D30" s="2">
        <v>165120</v>
      </c>
      <c r="E30" s="2"/>
      <c r="F30" s="2"/>
      <c r="G30" s="2">
        <v>579942</v>
      </c>
      <c r="H30" s="2">
        <v>63500.999999999993</v>
      </c>
      <c r="I30" s="2"/>
      <c r="J30" s="2">
        <v>0</v>
      </c>
      <c r="K30" s="2"/>
      <c r="L30" s="1">
        <f t="shared" si="11"/>
        <v>503821</v>
      </c>
      <c r="M30" s="14">
        <f t="shared" si="11"/>
        <v>579942</v>
      </c>
      <c r="N30" s="12">
        <f>L30+M30</f>
        <v>1083763</v>
      </c>
      <c r="P30" s="3" t="s">
        <v>15</v>
      </c>
      <c r="Q30" s="2">
        <v>128</v>
      </c>
      <c r="R30" s="2">
        <v>0</v>
      </c>
      <c r="S30" s="2">
        <v>128</v>
      </c>
      <c r="T30" s="2">
        <v>0</v>
      </c>
      <c r="U30" s="2">
        <v>0</v>
      </c>
      <c r="V30" s="2">
        <v>174</v>
      </c>
      <c r="W30" s="2">
        <v>2573</v>
      </c>
      <c r="X30" s="2">
        <v>0</v>
      </c>
      <c r="Y30" s="2">
        <v>701</v>
      </c>
      <c r="Z30" s="2">
        <v>0</v>
      </c>
      <c r="AA30" s="1">
        <f t="shared" si="12"/>
        <v>3530</v>
      </c>
      <c r="AB30" s="14">
        <f t="shared" si="12"/>
        <v>174</v>
      </c>
      <c r="AC30" s="18">
        <f>AA30+AB30</f>
        <v>3704</v>
      </c>
      <c r="AE30" s="3" t="s">
        <v>15</v>
      </c>
      <c r="AF30" s="2">
        <f t="shared" si="13"/>
        <v>2150</v>
      </c>
      <c r="AG30" s="2" t="str">
        <f t="shared" si="13"/>
        <v>N.A.</v>
      </c>
      <c r="AH30" s="2">
        <f t="shared" si="13"/>
        <v>1290</v>
      </c>
      <c r="AI30" s="2" t="str">
        <f t="shared" si="13"/>
        <v>N.A.</v>
      </c>
      <c r="AJ30" s="2" t="str">
        <f t="shared" si="13"/>
        <v>N.A.</v>
      </c>
      <c r="AK30" s="2">
        <f t="shared" si="13"/>
        <v>3333</v>
      </c>
      <c r="AL30" s="2">
        <f t="shared" si="13"/>
        <v>24.67975126311698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142.72549575070821</v>
      </c>
      <c r="AQ30" s="16">
        <f t="shared" si="13"/>
        <v>3333</v>
      </c>
      <c r="AR30" s="12">
        <f t="shared" si="13"/>
        <v>292.59260259179268</v>
      </c>
    </row>
    <row r="31" spans="1:44" ht="15" customHeight="1" thickBot="1" x14ac:dyDescent="0.3">
      <c r="A31" s="4" t="s">
        <v>16</v>
      </c>
      <c r="B31" s="2">
        <v>12744891.999999998</v>
      </c>
      <c r="C31" s="2">
        <v>23698114</v>
      </c>
      <c r="D31" s="2">
        <v>1226790</v>
      </c>
      <c r="E31" s="2"/>
      <c r="F31" s="2">
        <v>275200</v>
      </c>
      <c r="G31" s="2">
        <v>4050042</v>
      </c>
      <c r="H31" s="2">
        <v>865184.99999999953</v>
      </c>
      <c r="I31" s="2">
        <v>660480</v>
      </c>
      <c r="J31" s="2">
        <v>0</v>
      </c>
      <c r="K31" s="2"/>
      <c r="L31" s="1">
        <f t="shared" ref="L31" si="14">B31+D31+F31+H31+J31</f>
        <v>15112066.999999998</v>
      </c>
      <c r="M31" s="14">
        <f t="shared" ref="M31" si="15">C31+E31+G31+I31+K31</f>
        <v>28408636</v>
      </c>
      <c r="N31" s="18">
        <f>L31+M31</f>
        <v>43520703</v>
      </c>
      <c r="P31" s="4" t="s">
        <v>16</v>
      </c>
      <c r="Q31" s="2">
        <v>3474</v>
      </c>
      <c r="R31" s="2">
        <v>3293</v>
      </c>
      <c r="S31" s="2">
        <v>317</v>
      </c>
      <c r="T31" s="2">
        <v>0</v>
      </c>
      <c r="U31" s="2">
        <v>128</v>
      </c>
      <c r="V31" s="2">
        <v>443</v>
      </c>
      <c r="W31" s="2">
        <v>3802</v>
      </c>
      <c r="X31" s="2">
        <v>128</v>
      </c>
      <c r="Y31" s="2">
        <v>2059</v>
      </c>
      <c r="Z31" s="2">
        <v>0</v>
      </c>
      <c r="AA31" s="1">
        <f t="shared" ref="AA31" si="16">Q31+S31+U31+W31+Y31</f>
        <v>9780</v>
      </c>
      <c r="AB31" s="14">
        <f t="shared" ref="AB31" si="17">R31+T31+V31+X31+Z31</f>
        <v>3864</v>
      </c>
      <c r="AC31" s="12">
        <f>AA31+AB31</f>
        <v>13644</v>
      </c>
      <c r="AE31" s="4" t="s">
        <v>16</v>
      </c>
      <c r="AF31" s="2">
        <f t="shared" ref="AF31:AO31" si="18">IFERROR(B31/Q31, "N.A.")</f>
        <v>3668.6505469199765</v>
      </c>
      <c r="AG31" s="2">
        <f t="shared" si="18"/>
        <v>7196.5119951412089</v>
      </c>
      <c r="AH31" s="2">
        <f t="shared" si="18"/>
        <v>3870</v>
      </c>
      <c r="AI31" s="2" t="str">
        <f t="shared" si="18"/>
        <v>N.A.</v>
      </c>
      <c r="AJ31" s="2">
        <f t="shared" si="18"/>
        <v>2150</v>
      </c>
      <c r="AK31" s="2">
        <f t="shared" si="18"/>
        <v>9142.306997742664</v>
      </c>
      <c r="AL31" s="2">
        <f t="shared" si="18"/>
        <v>227.56049447659115</v>
      </c>
      <c r="AM31" s="2">
        <f t="shared" si="18"/>
        <v>5160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1545.2011247443761</v>
      </c>
      <c r="AQ31" s="16">
        <f t="shared" ref="AQ31" si="20">IFERROR(M31/AB31, "N.A.")</f>
        <v>7352.1314699792956</v>
      </c>
      <c r="AR31" s="12">
        <f t="shared" ref="AR31" si="21">IFERROR(N31/AC31, "N.A.")</f>
        <v>3189.731970096746</v>
      </c>
    </row>
    <row r="32" spans="1:44" ht="15" customHeight="1" thickBot="1" x14ac:dyDescent="0.3">
      <c r="A32" s="5" t="s">
        <v>0</v>
      </c>
      <c r="B32" s="48">
        <f>B31+C31</f>
        <v>36443006</v>
      </c>
      <c r="C32" s="49"/>
      <c r="D32" s="48">
        <f>D31+E31</f>
        <v>1226790</v>
      </c>
      <c r="E32" s="49"/>
      <c r="F32" s="48">
        <f>F31+G31</f>
        <v>4325242</v>
      </c>
      <c r="G32" s="49"/>
      <c r="H32" s="48">
        <f>H31+I31</f>
        <v>1525664.9999999995</v>
      </c>
      <c r="I32" s="49"/>
      <c r="J32" s="48">
        <f>J31+K31</f>
        <v>0</v>
      </c>
      <c r="K32" s="49"/>
      <c r="L32" s="48">
        <f>L31+M31</f>
        <v>43520703</v>
      </c>
      <c r="M32" s="50"/>
      <c r="N32" s="19">
        <f>B32+D32+F32+H32+J32</f>
        <v>43520703</v>
      </c>
      <c r="P32" s="5" t="s">
        <v>0</v>
      </c>
      <c r="Q32" s="48">
        <f>Q31+R31</f>
        <v>6767</v>
      </c>
      <c r="R32" s="49"/>
      <c r="S32" s="48">
        <f>S31+T31</f>
        <v>317</v>
      </c>
      <c r="T32" s="49"/>
      <c r="U32" s="48">
        <f>U31+V31</f>
        <v>571</v>
      </c>
      <c r="V32" s="49"/>
      <c r="W32" s="48">
        <f>W31+X31</f>
        <v>3930</v>
      </c>
      <c r="X32" s="49"/>
      <c r="Y32" s="48">
        <f>Y31+Z31</f>
        <v>2059</v>
      </c>
      <c r="Z32" s="49"/>
      <c r="AA32" s="48">
        <f>AA31+AB31</f>
        <v>13644</v>
      </c>
      <c r="AB32" s="49"/>
      <c r="AC32" s="20">
        <f>Q32+S32+U32+W32+Y32</f>
        <v>13644</v>
      </c>
      <c r="AE32" s="5" t="s">
        <v>0</v>
      </c>
      <c r="AF32" s="28">
        <f>IFERROR(B32/Q32,"N.A.")</f>
        <v>5385.4006206590811</v>
      </c>
      <c r="AG32" s="29"/>
      <c r="AH32" s="28">
        <f>IFERROR(D32/S32,"N.A.")</f>
        <v>3870</v>
      </c>
      <c r="AI32" s="29"/>
      <c r="AJ32" s="28">
        <f>IFERROR(F32/U32,"N.A.")</f>
        <v>7574.8546409807359</v>
      </c>
      <c r="AK32" s="29"/>
      <c r="AL32" s="28">
        <f>IFERROR(H32/W32,"N.A.")</f>
        <v>388.20992366412202</v>
      </c>
      <c r="AM32" s="29"/>
      <c r="AN32" s="28">
        <f>IFERROR(J32/Y32,"N.A.")</f>
        <v>0</v>
      </c>
      <c r="AO32" s="29"/>
      <c r="AP32" s="28">
        <f>IFERROR(L32/AA32,"N.A.")</f>
        <v>3189.731970096746</v>
      </c>
      <c r="AQ32" s="29"/>
      <c r="AR32" s="17">
        <f>IFERROR(N32/AC32, "N.A.")</f>
        <v>3189.731970096746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42510</v>
      </c>
      <c r="C39" s="2"/>
      <c r="D39" s="2"/>
      <c r="E39" s="2"/>
      <c r="F39" s="2">
        <v>855210</v>
      </c>
      <c r="G39" s="2"/>
      <c r="H39" s="2">
        <v>3472461.9999999995</v>
      </c>
      <c r="I39" s="2"/>
      <c r="J39" s="2">
        <v>0</v>
      </c>
      <c r="K39" s="2"/>
      <c r="L39" s="1">
        <f t="shared" ref="L39:M42" si="22">B39+D39+F39+H39+J39</f>
        <v>4370182</v>
      </c>
      <c r="M39" s="14">
        <f t="shared" si="22"/>
        <v>0</v>
      </c>
      <c r="N39" s="12">
        <f>L39+M39</f>
        <v>4370182</v>
      </c>
      <c r="P39" s="3" t="s">
        <v>12</v>
      </c>
      <c r="Q39" s="2">
        <v>330</v>
      </c>
      <c r="R39" s="2">
        <v>0</v>
      </c>
      <c r="S39" s="2">
        <v>0</v>
      </c>
      <c r="T39" s="2">
        <v>0</v>
      </c>
      <c r="U39" s="2">
        <v>348</v>
      </c>
      <c r="V39" s="2">
        <v>0</v>
      </c>
      <c r="W39" s="2">
        <v>2883</v>
      </c>
      <c r="X39" s="2">
        <v>0</v>
      </c>
      <c r="Y39" s="2">
        <v>854</v>
      </c>
      <c r="Z39" s="2">
        <v>0</v>
      </c>
      <c r="AA39" s="1">
        <f t="shared" ref="AA39:AB42" si="23">Q39+S39+U39+W39+Y39</f>
        <v>4415</v>
      </c>
      <c r="AB39" s="14">
        <f t="shared" si="23"/>
        <v>0</v>
      </c>
      <c r="AC39" s="12">
        <f>AA39+AB39</f>
        <v>4415</v>
      </c>
      <c r="AE39" s="3" t="s">
        <v>12</v>
      </c>
      <c r="AF39" s="2">
        <f t="shared" ref="AF39:AR42" si="24">IFERROR(B39/Q39, "N.A.")</f>
        <v>128.81818181818181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2457.5</v>
      </c>
      <c r="AK39" s="2" t="str">
        <f t="shared" si="24"/>
        <v>N.A.</v>
      </c>
      <c r="AL39" s="2">
        <f t="shared" si="24"/>
        <v>1204.4613250086713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989.84869762174401</v>
      </c>
      <c r="AQ39" s="16" t="str">
        <f t="shared" si="24"/>
        <v>N.A.</v>
      </c>
      <c r="AR39" s="12">
        <f t="shared" si="24"/>
        <v>989.84869762174401</v>
      </c>
    </row>
    <row r="40" spans="1:44" ht="15" customHeight="1" thickBot="1" x14ac:dyDescent="0.3">
      <c r="A40" s="3" t="s">
        <v>13</v>
      </c>
      <c r="B40" s="2">
        <v>165120</v>
      </c>
      <c r="C40" s="2"/>
      <c r="D40" s="2">
        <v>121088</v>
      </c>
      <c r="E40" s="2"/>
      <c r="F40" s="2"/>
      <c r="G40" s="2"/>
      <c r="H40" s="2"/>
      <c r="I40" s="2"/>
      <c r="J40" s="2"/>
      <c r="K40" s="2"/>
      <c r="L40" s="1">
        <f t="shared" si="22"/>
        <v>286208</v>
      </c>
      <c r="M40" s="14">
        <f t="shared" si="22"/>
        <v>0</v>
      </c>
      <c r="N40" s="12">
        <f>L40+M40</f>
        <v>286208</v>
      </c>
      <c r="P40" s="3" t="s">
        <v>13</v>
      </c>
      <c r="Q40" s="2">
        <v>128</v>
      </c>
      <c r="R40" s="2">
        <v>0</v>
      </c>
      <c r="S40" s="2">
        <v>256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384</v>
      </c>
      <c r="AB40" s="14">
        <f t="shared" si="23"/>
        <v>0</v>
      </c>
      <c r="AC40" s="12">
        <f>AA40+AB40</f>
        <v>384</v>
      </c>
      <c r="AE40" s="3" t="s">
        <v>13</v>
      </c>
      <c r="AF40" s="2">
        <f t="shared" si="24"/>
        <v>1290</v>
      </c>
      <c r="AG40" s="2" t="str">
        <f t="shared" si="24"/>
        <v>N.A.</v>
      </c>
      <c r="AH40" s="2">
        <f t="shared" si="24"/>
        <v>473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745.33333333333337</v>
      </c>
      <c r="AQ40" s="16" t="str">
        <f t="shared" si="24"/>
        <v>N.A.</v>
      </c>
      <c r="AR40" s="12">
        <f t="shared" si="24"/>
        <v>745.33333333333337</v>
      </c>
    </row>
    <row r="41" spans="1:44" ht="15" customHeight="1" thickBot="1" x14ac:dyDescent="0.3">
      <c r="A41" s="3" t="s">
        <v>14</v>
      </c>
      <c r="B41" s="2">
        <v>2756020</v>
      </c>
      <c r="C41" s="2">
        <v>10014960.000000002</v>
      </c>
      <c r="D41" s="2"/>
      <c r="E41" s="2"/>
      <c r="F41" s="2"/>
      <c r="G41" s="2">
        <v>4035000</v>
      </c>
      <c r="H41" s="2"/>
      <c r="I41" s="2">
        <v>261000</v>
      </c>
      <c r="J41" s="2"/>
      <c r="K41" s="2"/>
      <c r="L41" s="1">
        <f t="shared" si="22"/>
        <v>2756020</v>
      </c>
      <c r="M41" s="14">
        <f t="shared" si="22"/>
        <v>14310960.000000002</v>
      </c>
      <c r="N41" s="12">
        <f>L41+M41</f>
        <v>17066980</v>
      </c>
      <c r="P41" s="3" t="s">
        <v>14</v>
      </c>
      <c r="Q41" s="2">
        <v>694</v>
      </c>
      <c r="R41" s="2">
        <v>2156</v>
      </c>
      <c r="S41" s="2">
        <v>0</v>
      </c>
      <c r="T41" s="2">
        <v>0</v>
      </c>
      <c r="U41" s="2">
        <v>0</v>
      </c>
      <c r="V41" s="2">
        <v>269</v>
      </c>
      <c r="W41" s="2">
        <v>0</v>
      </c>
      <c r="X41" s="2">
        <v>174</v>
      </c>
      <c r="Y41" s="2">
        <v>0</v>
      </c>
      <c r="Z41" s="2">
        <v>0</v>
      </c>
      <c r="AA41" s="1">
        <f t="shared" si="23"/>
        <v>694</v>
      </c>
      <c r="AB41" s="14">
        <f t="shared" si="23"/>
        <v>2599</v>
      </c>
      <c r="AC41" s="12">
        <f>AA41+AB41</f>
        <v>3293</v>
      </c>
      <c r="AE41" s="3" t="s">
        <v>14</v>
      </c>
      <c r="AF41" s="2">
        <f t="shared" si="24"/>
        <v>3971.2103746397693</v>
      </c>
      <c r="AG41" s="2">
        <f t="shared" si="24"/>
        <v>4645.1576994434145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15000</v>
      </c>
      <c r="AL41" s="2" t="str">
        <f t="shared" si="24"/>
        <v>N.A.</v>
      </c>
      <c r="AM41" s="2">
        <f t="shared" si="24"/>
        <v>1500</v>
      </c>
      <c r="AN41" s="2" t="str">
        <f t="shared" si="24"/>
        <v>N.A.</v>
      </c>
      <c r="AO41" s="2" t="str">
        <f t="shared" si="24"/>
        <v>N.A.</v>
      </c>
      <c r="AP41" s="15">
        <f t="shared" si="24"/>
        <v>3971.2103746397693</v>
      </c>
      <c r="AQ41" s="16">
        <f t="shared" si="24"/>
        <v>5506.3332050788777</v>
      </c>
      <c r="AR41" s="12">
        <f t="shared" si="24"/>
        <v>5182.8059520194356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61</v>
      </c>
      <c r="Z42" s="2">
        <v>0</v>
      </c>
      <c r="AA42" s="1">
        <f t="shared" si="23"/>
        <v>61</v>
      </c>
      <c r="AB42" s="14">
        <f t="shared" si="23"/>
        <v>0</v>
      </c>
      <c r="AC42" s="12">
        <f>AA42+AB42</f>
        <v>61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2">
        <f t="shared" si="24"/>
        <v>0</v>
      </c>
    </row>
    <row r="43" spans="1:44" ht="15" customHeight="1" thickBot="1" x14ac:dyDescent="0.3">
      <c r="A43" s="4" t="s">
        <v>16</v>
      </c>
      <c r="B43" s="2">
        <v>2963649.9999999995</v>
      </c>
      <c r="C43" s="2">
        <v>10014960.000000002</v>
      </c>
      <c r="D43" s="2">
        <v>121088</v>
      </c>
      <c r="E43" s="2"/>
      <c r="F43" s="2">
        <v>855210</v>
      </c>
      <c r="G43" s="2">
        <v>4035000</v>
      </c>
      <c r="H43" s="2">
        <v>3472461.9999999995</v>
      </c>
      <c r="I43" s="2">
        <v>261000</v>
      </c>
      <c r="J43" s="2">
        <v>0</v>
      </c>
      <c r="K43" s="2"/>
      <c r="L43" s="1">
        <f t="shared" ref="L43" si="25">B43+D43+F43+H43+J43</f>
        <v>7412409.9999999991</v>
      </c>
      <c r="M43" s="14">
        <f t="shared" ref="M43" si="26">C43+E43+G43+I43+K43</f>
        <v>14310960.000000002</v>
      </c>
      <c r="N43" s="18">
        <f>L43+M43</f>
        <v>21723370</v>
      </c>
      <c r="P43" s="4" t="s">
        <v>16</v>
      </c>
      <c r="Q43" s="2">
        <v>1152</v>
      </c>
      <c r="R43" s="2">
        <v>2156</v>
      </c>
      <c r="S43" s="2">
        <v>256</v>
      </c>
      <c r="T43" s="2">
        <v>0</v>
      </c>
      <c r="U43" s="2">
        <v>348</v>
      </c>
      <c r="V43" s="2">
        <v>269</v>
      </c>
      <c r="W43" s="2">
        <v>2883</v>
      </c>
      <c r="X43" s="2">
        <v>174</v>
      </c>
      <c r="Y43" s="2">
        <v>915</v>
      </c>
      <c r="Z43" s="2">
        <v>0</v>
      </c>
      <c r="AA43" s="1">
        <f t="shared" ref="AA43" si="27">Q43+S43+U43+W43+Y43</f>
        <v>5554</v>
      </c>
      <c r="AB43" s="14">
        <f t="shared" ref="AB43" si="28">R43+T43+V43+X43+Z43</f>
        <v>2599</v>
      </c>
      <c r="AC43" s="18">
        <f>AA43+AB43</f>
        <v>8153</v>
      </c>
      <c r="AE43" s="4" t="s">
        <v>16</v>
      </c>
      <c r="AF43" s="2">
        <f t="shared" ref="AF43:AO43" si="29">IFERROR(B43/Q43, "N.A.")</f>
        <v>2572.6128472222217</v>
      </c>
      <c r="AG43" s="2">
        <f t="shared" si="29"/>
        <v>4645.1576994434145</v>
      </c>
      <c r="AH43" s="2">
        <f t="shared" si="29"/>
        <v>473</v>
      </c>
      <c r="AI43" s="2" t="str">
        <f t="shared" si="29"/>
        <v>N.A.</v>
      </c>
      <c r="AJ43" s="2">
        <f t="shared" si="29"/>
        <v>2457.5</v>
      </c>
      <c r="AK43" s="2">
        <f t="shared" si="29"/>
        <v>15000</v>
      </c>
      <c r="AL43" s="2">
        <f t="shared" si="29"/>
        <v>1204.4613250086713</v>
      </c>
      <c r="AM43" s="2">
        <f t="shared" si="29"/>
        <v>1500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1334.6074900972271</v>
      </c>
      <c r="AQ43" s="16">
        <f t="shared" ref="AQ43" si="31">IFERROR(M43/AB43, "N.A.")</f>
        <v>5506.3332050788777</v>
      </c>
      <c r="AR43" s="12">
        <f t="shared" ref="AR43" si="32">IFERROR(N43/AC43, "N.A.")</f>
        <v>2664.4633877100455</v>
      </c>
    </row>
    <row r="44" spans="1:44" ht="15" customHeight="1" thickBot="1" x14ac:dyDescent="0.3">
      <c r="A44" s="5" t="s">
        <v>0</v>
      </c>
      <c r="B44" s="48">
        <f>B43+C43</f>
        <v>12978610.000000002</v>
      </c>
      <c r="C44" s="49"/>
      <c r="D44" s="48">
        <f>D43+E43</f>
        <v>121088</v>
      </c>
      <c r="E44" s="49"/>
      <c r="F44" s="48">
        <f>F43+G43</f>
        <v>4890210</v>
      </c>
      <c r="G44" s="49"/>
      <c r="H44" s="48">
        <f>H43+I43</f>
        <v>3733461.9999999995</v>
      </c>
      <c r="I44" s="49"/>
      <c r="J44" s="48">
        <f>J43+K43</f>
        <v>0</v>
      </c>
      <c r="K44" s="49"/>
      <c r="L44" s="48">
        <f>L43+M43</f>
        <v>21723370</v>
      </c>
      <c r="M44" s="50"/>
      <c r="N44" s="19">
        <f>B44+D44+F44+H44+J44</f>
        <v>21723370</v>
      </c>
      <c r="P44" s="5" t="s">
        <v>0</v>
      </c>
      <c r="Q44" s="48">
        <f>Q43+R43</f>
        <v>3308</v>
      </c>
      <c r="R44" s="49"/>
      <c r="S44" s="48">
        <f>S43+T43</f>
        <v>256</v>
      </c>
      <c r="T44" s="49"/>
      <c r="U44" s="48">
        <f>U43+V43</f>
        <v>617</v>
      </c>
      <c r="V44" s="49"/>
      <c r="W44" s="48">
        <f>W43+X43</f>
        <v>3057</v>
      </c>
      <c r="X44" s="49"/>
      <c r="Y44" s="48">
        <f>Y43+Z43</f>
        <v>915</v>
      </c>
      <c r="Z44" s="49"/>
      <c r="AA44" s="48">
        <f>AA43+AB43</f>
        <v>8153</v>
      </c>
      <c r="AB44" s="50"/>
      <c r="AC44" s="19">
        <f>Q44+S44+U44+W44+Y44</f>
        <v>8153</v>
      </c>
      <c r="AE44" s="5" t="s">
        <v>0</v>
      </c>
      <c r="AF44" s="28">
        <f>IFERROR(B44/Q44,"N.A.")</f>
        <v>3923.4008464328904</v>
      </c>
      <c r="AG44" s="29"/>
      <c r="AH44" s="28">
        <f>IFERROR(D44/S44,"N.A.")</f>
        <v>473</v>
      </c>
      <c r="AI44" s="29"/>
      <c r="AJ44" s="28">
        <f>IFERROR(F44/U44,"N.A.")</f>
        <v>7925.786061588331</v>
      </c>
      <c r="AK44" s="29"/>
      <c r="AL44" s="28">
        <f>IFERROR(H44/W44,"N.A.")</f>
        <v>1221.2829571475302</v>
      </c>
      <c r="AM44" s="29"/>
      <c r="AN44" s="28">
        <f>IFERROR(J44/Y44,"N.A.")</f>
        <v>0</v>
      </c>
      <c r="AO44" s="29"/>
      <c r="AP44" s="28">
        <f>IFERROR(L44/AA44,"N.A.")</f>
        <v>2664.4633877100455</v>
      </c>
      <c r="AQ44" s="29"/>
      <c r="AR44" s="17">
        <f>IFERROR(N44/AC44, "N.A.")</f>
        <v>2664.4633877100455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3674954.9999999995</v>
      </c>
      <c r="C15" s="2"/>
      <c r="D15" s="2">
        <v>482030</v>
      </c>
      <c r="E15" s="2"/>
      <c r="F15" s="2">
        <v>304440</v>
      </c>
      <c r="G15" s="2"/>
      <c r="H15" s="2">
        <v>2779321</v>
      </c>
      <c r="I15" s="2"/>
      <c r="J15" s="2">
        <v>0</v>
      </c>
      <c r="K15" s="2"/>
      <c r="L15" s="1">
        <f t="shared" ref="L15:M18" si="0">B15+D15+F15+H15+J15</f>
        <v>7240746</v>
      </c>
      <c r="M15" s="14">
        <f t="shared" si="0"/>
        <v>0</v>
      </c>
      <c r="N15" s="12">
        <f>L15+M15</f>
        <v>7240746</v>
      </c>
      <c r="P15" s="3" t="s">
        <v>12</v>
      </c>
      <c r="Q15" s="2">
        <v>1219</v>
      </c>
      <c r="R15" s="2">
        <v>0</v>
      </c>
      <c r="S15" s="2">
        <v>236</v>
      </c>
      <c r="T15" s="2">
        <v>0</v>
      </c>
      <c r="U15" s="2">
        <v>59</v>
      </c>
      <c r="V15" s="2">
        <v>0</v>
      </c>
      <c r="W15" s="2">
        <v>941</v>
      </c>
      <c r="X15" s="2">
        <v>0</v>
      </c>
      <c r="Y15" s="2">
        <v>177</v>
      </c>
      <c r="Z15" s="2">
        <v>0</v>
      </c>
      <c r="AA15" s="1">
        <f t="shared" ref="AA15:AB18" si="1">Q15+S15+U15+W15+Y15</f>
        <v>2632</v>
      </c>
      <c r="AB15" s="14">
        <f t="shared" si="1"/>
        <v>0</v>
      </c>
      <c r="AC15" s="12">
        <f>AA15+AB15</f>
        <v>2632</v>
      </c>
      <c r="AE15" s="3" t="s">
        <v>12</v>
      </c>
      <c r="AF15" s="2">
        <f t="shared" ref="AF15:AR18" si="2">IFERROR(B15/Q15, "N.A.")</f>
        <v>3014.7292863002458</v>
      </c>
      <c r="AG15" s="2" t="str">
        <f t="shared" si="2"/>
        <v>N.A.</v>
      </c>
      <c r="AH15" s="2">
        <f t="shared" si="2"/>
        <v>2042.5</v>
      </c>
      <c r="AI15" s="2" t="str">
        <f t="shared" si="2"/>
        <v>N.A.</v>
      </c>
      <c r="AJ15" s="2">
        <f t="shared" si="2"/>
        <v>5160</v>
      </c>
      <c r="AK15" s="2" t="str">
        <f t="shared" si="2"/>
        <v>N.A.</v>
      </c>
      <c r="AL15" s="2">
        <f t="shared" si="2"/>
        <v>2953.5823591923486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2751.0433130699089</v>
      </c>
      <c r="AQ15" s="16" t="str">
        <f t="shared" si="2"/>
        <v>N.A.</v>
      </c>
      <c r="AR15" s="12">
        <f t="shared" si="2"/>
        <v>2751.0433130699089</v>
      </c>
    </row>
    <row r="16" spans="1:44" ht="15" customHeight="1" thickBot="1" x14ac:dyDescent="0.3">
      <c r="A16" s="3" t="s">
        <v>13</v>
      </c>
      <c r="B16" s="2">
        <v>249829.99999999997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249829.99999999997</v>
      </c>
      <c r="M16" s="14">
        <f t="shared" si="0"/>
        <v>0</v>
      </c>
      <c r="N16" s="12">
        <f>L16+M16</f>
        <v>249829.99999999997</v>
      </c>
      <c r="P16" s="3" t="s">
        <v>13</v>
      </c>
      <c r="Q16" s="2">
        <v>174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174</v>
      </c>
      <c r="AB16" s="14">
        <f t="shared" si="1"/>
        <v>0</v>
      </c>
      <c r="AC16" s="12">
        <f>AA16+AB16</f>
        <v>174</v>
      </c>
      <c r="AE16" s="3" t="s">
        <v>13</v>
      </c>
      <c r="AF16" s="2">
        <f t="shared" si="2"/>
        <v>1435.8045977011493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1435.8045977011493</v>
      </c>
      <c r="AQ16" s="16" t="str">
        <f t="shared" si="2"/>
        <v>N.A.</v>
      </c>
      <c r="AR16" s="12">
        <f t="shared" si="2"/>
        <v>1435.8045977011493</v>
      </c>
    </row>
    <row r="17" spans="1:44" ht="15" customHeight="1" thickBot="1" x14ac:dyDescent="0.3">
      <c r="A17" s="3" t="s">
        <v>14</v>
      </c>
      <c r="B17" s="2">
        <v>4285506</v>
      </c>
      <c r="C17" s="2">
        <v>5537949.9999999991</v>
      </c>
      <c r="D17" s="2"/>
      <c r="E17" s="2"/>
      <c r="F17" s="2"/>
      <c r="G17" s="2">
        <v>197800</v>
      </c>
      <c r="H17" s="2"/>
      <c r="I17" s="2">
        <v>2102760</v>
      </c>
      <c r="J17" s="2">
        <v>0</v>
      </c>
      <c r="K17" s="2"/>
      <c r="L17" s="1">
        <f t="shared" si="0"/>
        <v>4285506</v>
      </c>
      <c r="M17" s="14">
        <f t="shared" si="0"/>
        <v>7838509.9999999991</v>
      </c>
      <c r="N17" s="12">
        <f>L17+M17</f>
        <v>12124016</v>
      </c>
      <c r="P17" s="3" t="s">
        <v>14</v>
      </c>
      <c r="Q17" s="2">
        <v>1408</v>
      </c>
      <c r="R17" s="2">
        <v>870</v>
      </c>
      <c r="S17" s="2">
        <v>0</v>
      </c>
      <c r="T17" s="2">
        <v>0</v>
      </c>
      <c r="U17" s="2">
        <v>0</v>
      </c>
      <c r="V17" s="2">
        <v>115</v>
      </c>
      <c r="W17" s="2">
        <v>0</v>
      </c>
      <c r="X17" s="2">
        <v>891</v>
      </c>
      <c r="Y17" s="2">
        <v>567</v>
      </c>
      <c r="Z17" s="2">
        <v>0</v>
      </c>
      <c r="AA17" s="1">
        <f t="shared" si="1"/>
        <v>1975</v>
      </c>
      <c r="AB17" s="14">
        <f t="shared" si="1"/>
        <v>1876</v>
      </c>
      <c r="AC17" s="12">
        <f>AA17+AB17</f>
        <v>3851</v>
      </c>
      <c r="AE17" s="3" t="s">
        <v>14</v>
      </c>
      <c r="AF17" s="2">
        <f t="shared" si="2"/>
        <v>3043.6832386363635</v>
      </c>
      <c r="AG17" s="2">
        <f t="shared" si="2"/>
        <v>6365.4597701149414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1720</v>
      </c>
      <c r="AL17" s="2" t="str">
        <f t="shared" si="2"/>
        <v>N.A.</v>
      </c>
      <c r="AM17" s="2">
        <f t="shared" si="2"/>
        <v>2360</v>
      </c>
      <c r="AN17" s="2">
        <f t="shared" si="2"/>
        <v>0</v>
      </c>
      <c r="AO17" s="2" t="str">
        <f t="shared" si="2"/>
        <v>N.A.</v>
      </c>
      <c r="AP17" s="15">
        <f t="shared" si="2"/>
        <v>2169.8764556962024</v>
      </c>
      <c r="AQ17" s="16">
        <f t="shared" si="2"/>
        <v>4178.3102345415773</v>
      </c>
      <c r="AR17" s="12">
        <f t="shared" si="2"/>
        <v>3148.2773305634901</v>
      </c>
    </row>
    <row r="18" spans="1:44" ht="15" customHeight="1" thickBot="1" x14ac:dyDescent="0.3">
      <c r="A18" s="3" t="s">
        <v>15</v>
      </c>
      <c r="B18" s="2">
        <v>1212256</v>
      </c>
      <c r="C18" s="2"/>
      <c r="D18" s="2">
        <v>1509514.9999999998</v>
      </c>
      <c r="E18" s="2"/>
      <c r="F18" s="2"/>
      <c r="G18" s="2"/>
      <c r="H18" s="2">
        <v>333500</v>
      </c>
      <c r="I18" s="2"/>
      <c r="J18" s="2">
        <v>0</v>
      </c>
      <c r="K18" s="2"/>
      <c r="L18" s="1">
        <f t="shared" si="0"/>
        <v>3055271</v>
      </c>
      <c r="M18" s="14">
        <f t="shared" si="0"/>
        <v>0</v>
      </c>
      <c r="N18" s="12">
        <f>L18+M18</f>
        <v>3055271</v>
      </c>
      <c r="P18" s="3" t="s">
        <v>15</v>
      </c>
      <c r="Q18" s="2">
        <v>376</v>
      </c>
      <c r="R18" s="2">
        <v>0</v>
      </c>
      <c r="S18" s="2">
        <v>590</v>
      </c>
      <c r="T18" s="2">
        <v>0</v>
      </c>
      <c r="U18" s="2">
        <v>0</v>
      </c>
      <c r="V18" s="2">
        <v>0</v>
      </c>
      <c r="W18" s="2">
        <v>681</v>
      </c>
      <c r="X18" s="2">
        <v>0</v>
      </c>
      <c r="Y18" s="2">
        <v>336</v>
      </c>
      <c r="Z18" s="2">
        <v>0</v>
      </c>
      <c r="AA18" s="1">
        <f t="shared" si="1"/>
        <v>1983</v>
      </c>
      <c r="AB18" s="14">
        <f t="shared" si="1"/>
        <v>0</v>
      </c>
      <c r="AC18" s="18">
        <f>AA18+AB18</f>
        <v>1983</v>
      </c>
      <c r="AE18" s="3" t="s">
        <v>15</v>
      </c>
      <c r="AF18" s="2">
        <f t="shared" si="2"/>
        <v>3224.0851063829787</v>
      </c>
      <c r="AG18" s="2" t="str">
        <f t="shared" si="2"/>
        <v>N.A.</v>
      </c>
      <c r="AH18" s="2">
        <f t="shared" si="2"/>
        <v>2558.4999999999995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489.72099853157124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1540.7317196167423</v>
      </c>
      <c r="AQ18" s="16" t="str">
        <f t="shared" si="2"/>
        <v>N.A.</v>
      </c>
      <c r="AR18" s="12">
        <f t="shared" si="2"/>
        <v>1540.7317196167423</v>
      </c>
    </row>
    <row r="19" spans="1:44" ht="15" customHeight="1" thickBot="1" x14ac:dyDescent="0.3">
      <c r="A19" s="4" t="s">
        <v>16</v>
      </c>
      <c r="B19" s="2">
        <v>9422547</v>
      </c>
      <c r="C19" s="2">
        <v>5537949.9999999991</v>
      </c>
      <c r="D19" s="2">
        <v>1991545.0000000002</v>
      </c>
      <c r="E19" s="2"/>
      <c r="F19" s="2">
        <v>304440</v>
      </c>
      <c r="G19" s="2">
        <v>197800</v>
      </c>
      <c r="H19" s="2">
        <v>3112820.9999999995</v>
      </c>
      <c r="I19" s="2">
        <v>2102760</v>
      </c>
      <c r="J19" s="2">
        <v>0</v>
      </c>
      <c r="K19" s="2"/>
      <c r="L19" s="1">
        <f t="shared" ref="L19" si="3">B19+D19+F19+H19+J19</f>
        <v>14831353</v>
      </c>
      <c r="M19" s="14">
        <f t="shared" ref="M19" si="4">C19+E19+G19+I19+K19</f>
        <v>7838509.9999999991</v>
      </c>
      <c r="N19" s="18">
        <f>L19+M19</f>
        <v>22669863</v>
      </c>
      <c r="P19" s="4" t="s">
        <v>16</v>
      </c>
      <c r="Q19" s="2">
        <v>3177</v>
      </c>
      <c r="R19" s="2">
        <v>870</v>
      </c>
      <c r="S19" s="2">
        <v>826</v>
      </c>
      <c r="T19" s="2">
        <v>0</v>
      </c>
      <c r="U19" s="2">
        <v>59</v>
      </c>
      <c r="V19" s="2">
        <v>115</v>
      </c>
      <c r="W19" s="2">
        <v>1622</v>
      </c>
      <c r="X19" s="2">
        <v>891</v>
      </c>
      <c r="Y19" s="2">
        <v>1080</v>
      </c>
      <c r="Z19" s="2">
        <v>0</v>
      </c>
      <c r="AA19" s="1">
        <f t="shared" ref="AA19" si="5">Q19+S19+U19+W19+Y19</f>
        <v>6764</v>
      </c>
      <c r="AB19" s="14">
        <f t="shared" ref="AB19" si="6">R19+T19+V19+X19+Z19</f>
        <v>1876</v>
      </c>
      <c r="AC19" s="12">
        <f>AA19+AB19</f>
        <v>8640</v>
      </c>
      <c r="AE19" s="4" t="s">
        <v>16</v>
      </c>
      <c r="AF19" s="2">
        <f t="shared" ref="AF19:AO19" si="7">IFERROR(B19/Q19, "N.A.")</f>
        <v>2965.8630783758263</v>
      </c>
      <c r="AG19" s="2">
        <f t="shared" si="7"/>
        <v>6365.4597701149414</v>
      </c>
      <c r="AH19" s="2">
        <f t="shared" si="7"/>
        <v>2411.0714285714289</v>
      </c>
      <c r="AI19" s="2" t="str">
        <f t="shared" si="7"/>
        <v>N.A.</v>
      </c>
      <c r="AJ19" s="2">
        <f t="shared" si="7"/>
        <v>5160</v>
      </c>
      <c r="AK19" s="2">
        <f t="shared" si="7"/>
        <v>1720</v>
      </c>
      <c r="AL19" s="2">
        <f t="shared" si="7"/>
        <v>1919.1251541307026</v>
      </c>
      <c r="AM19" s="2">
        <f t="shared" si="7"/>
        <v>2360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2192.6896806623299</v>
      </c>
      <c r="AQ19" s="16">
        <f t="shared" ref="AQ19" si="9">IFERROR(M19/AB19, "N.A.")</f>
        <v>4178.3102345415773</v>
      </c>
      <c r="AR19" s="12">
        <f t="shared" ref="AR19" si="10">IFERROR(N19/AC19, "N.A.")</f>
        <v>2623.8267361111111</v>
      </c>
    </row>
    <row r="20" spans="1:44" ht="15" customHeight="1" thickBot="1" x14ac:dyDescent="0.3">
      <c r="A20" s="5" t="s">
        <v>0</v>
      </c>
      <c r="B20" s="48">
        <f>B19+C19</f>
        <v>14960497</v>
      </c>
      <c r="C20" s="49"/>
      <c r="D20" s="48">
        <f>D19+E19</f>
        <v>1991545.0000000002</v>
      </c>
      <c r="E20" s="49"/>
      <c r="F20" s="48">
        <f>F19+G19</f>
        <v>502240</v>
      </c>
      <c r="G20" s="49"/>
      <c r="H20" s="48">
        <f>H19+I19</f>
        <v>5215581</v>
      </c>
      <c r="I20" s="49"/>
      <c r="J20" s="48">
        <f>J19+K19</f>
        <v>0</v>
      </c>
      <c r="K20" s="49"/>
      <c r="L20" s="48">
        <f>L19+M19</f>
        <v>22669863</v>
      </c>
      <c r="M20" s="50"/>
      <c r="N20" s="19">
        <f>B20+D20+F20+H20+J20</f>
        <v>22669863</v>
      </c>
      <c r="P20" s="5" t="s">
        <v>0</v>
      </c>
      <c r="Q20" s="48">
        <f>Q19+R19</f>
        <v>4047</v>
      </c>
      <c r="R20" s="49"/>
      <c r="S20" s="48">
        <f>S19+T19</f>
        <v>826</v>
      </c>
      <c r="T20" s="49"/>
      <c r="U20" s="48">
        <f>U19+V19</f>
        <v>174</v>
      </c>
      <c r="V20" s="49"/>
      <c r="W20" s="48">
        <f>W19+X19</f>
        <v>2513</v>
      </c>
      <c r="X20" s="49"/>
      <c r="Y20" s="48">
        <f>Y19+Z19</f>
        <v>1080</v>
      </c>
      <c r="Z20" s="49"/>
      <c r="AA20" s="48">
        <f>AA19+AB19</f>
        <v>8640</v>
      </c>
      <c r="AB20" s="49"/>
      <c r="AC20" s="20">
        <f>Q20+S20+U20+W20+Y20</f>
        <v>8640</v>
      </c>
      <c r="AE20" s="5" t="s">
        <v>0</v>
      </c>
      <c r="AF20" s="28">
        <f>IFERROR(B20/Q20,"N.A.")</f>
        <v>3696.6881640721522</v>
      </c>
      <c r="AG20" s="29"/>
      <c r="AH20" s="28">
        <f>IFERROR(D20/S20,"N.A.")</f>
        <v>2411.0714285714289</v>
      </c>
      <c r="AI20" s="29"/>
      <c r="AJ20" s="28">
        <f>IFERROR(F20/U20,"N.A.")</f>
        <v>2886.4367816091954</v>
      </c>
      <c r="AK20" s="29"/>
      <c r="AL20" s="28">
        <f>IFERROR(H20/W20,"N.A.")</f>
        <v>2075.440111420613</v>
      </c>
      <c r="AM20" s="29"/>
      <c r="AN20" s="28">
        <f>IFERROR(J20/Y20,"N.A.")</f>
        <v>0</v>
      </c>
      <c r="AO20" s="29"/>
      <c r="AP20" s="28">
        <f>IFERROR(L20/AA20,"N.A.")</f>
        <v>2623.8267361111111</v>
      </c>
      <c r="AQ20" s="29"/>
      <c r="AR20" s="17">
        <f>IFERROR(N20/AC20, "N.A.")</f>
        <v>2623.8267361111111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3383200.0000000005</v>
      </c>
      <c r="C27" s="2"/>
      <c r="D27" s="2">
        <v>482030</v>
      </c>
      <c r="E27" s="2"/>
      <c r="F27" s="2">
        <v>304440</v>
      </c>
      <c r="G27" s="2"/>
      <c r="H27" s="2">
        <v>2311266</v>
      </c>
      <c r="I27" s="2"/>
      <c r="J27" s="2"/>
      <c r="K27" s="2"/>
      <c r="L27" s="1">
        <f t="shared" ref="L27:M30" si="11">B27+D27+F27+H27+J27</f>
        <v>6480936</v>
      </c>
      <c r="M27" s="14">
        <f t="shared" si="11"/>
        <v>0</v>
      </c>
      <c r="N27" s="12">
        <f>L27+M27</f>
        <v>6480936</v>
      </c>
      <c r="P27" s="3" t="s">
        <v>12</v>
      </c>
      <c r="Q27" s="2">
        <v>1042</v>
      </c>
      <c r="R27" s="2">
        <v>0</v>
      </c>
      <c r="S27" s="2">
        <v>236</v>
      </c>
      <c r="T27" s="2">
        <v>0</v>
      </c>
      <c r="U27" s="2">
        <v>59</v>
      </c>
      <c r="V27" s="2">
        <v>0</v>
      </c>
      <c r="W27" s="2">
        <v>531</v>
      </c>
      <c r="X27" s="2">
        <v>0</v>
      </c>
      <c r="Y27" s="2">
        <v>0</v>
      </c>
      <c r="Z27" s="2">
        <v>0</v>
      </c>
      <c r="AA27" s="1">
        <f t="shared" ref="AA27:AB30" si="12">Q27+S27+U27+W27+Y27</f>
        <v>1868</v>
      </c>
      <c r="AB27" s="14">
        <f t="shared" si="12"/>
        <v>0</v>
      </c>
      <c r="AC27" s="12">
        <f>AA27+AB27</f>
        <v>1868</v>
      </c>
      <c r="AE27" s="3" t="s">
        <v>12</v>
      </c>
      <c r="AF27" s="2">
        <f t="shared" ref="AF27:AR30" si="13">IFERROR(B27/Q27, "N.A.")</f>
        <v>3246.8330134357011</v>
      </c>
      <c r="AG27" s="2" t="str">
        <f t="shared" si="13"/>
        <v>N.A.</v>
      </c>
      <c r="AH27" s="2">
        <f t="shared" si="13"/>
        <v>2042.5</v>
      </c>
      <c r="AI27" s="2" t="str">
        <f t="shared" si="13"/>
        <v>N.A.</v>
      </c>
      <c r="AJ27" s="2">
        <f t="shared" si="13"/>
        <v>5160</v>
      </c>
      <c r="AK27" s="2" t="str">
        <f t="shared" si="13"/>
        <v>N.A.</v>
      </c>
      <c r="AL27" s="2">
        <f t="shared" si="13"/>
        <v>4352.666666666667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3469.4518201284795</v>
      </c>
      <c r="AQ27" s="16" t="str">
        <f t="shared" si="13"/>
        <v>N.A.</v>
      </c>
      <c r="AR27" s="12">
        <f t="shared" si="13"/>
        <v>3469.4518201284795</v>
      </c>
    </row>
    <row r="28" spans="1:44" ht="15" customHeight="1" thickBot="1" x14ac:dyDescent="0.3">
      <c r="A28" s="3" t="s">
        <v>13</v>
      </c>
      <c r="B28" s="2">
        <v>101480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101480</v>
      </c>
      <c r="M28" s="14">
        <f t="shared" si="11"/>
        <v>0</v>
      </c>
      <c r="N28" s="12">
        <f>L28+M28</f>
        <v>101480</v>
      </c>
      <c r="P28" s="3" t="s">
        <v>13</v>
      </c>
      <c r="Q28" s="2">
        <v>59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59</v>
      </c>
      <c r="AB28" s="14">
        <f t="shared" si="12"/>
        <v>0</v>
      </c>
      <c r="AC28" s="12">
        <f>AA28+AB28</f>
        <v>59</v>
      </c>
      <c r="AE28" s="3" t="s">
        <v>13</v>
      </c>
      <c r="AF28" s="2">
        <f t="shared" si="13"/>
        <v>1720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1720</v>
      </c>
      <c r="AQ28" s="16" t="str">
        <f t="shared" si="13"/>
        <v>N.A.</v>
      </c>
      <c r="AR28" s="12">
        <f t="shared" si="13"/>
        <v>1720</v>
      </c>
    </row>
    <row r="29" spans="1:44" ht="15" customHeight="1" thickBot="1" x14ac:dyDescent="0.3">
      <c r="A29" s="3" t="s">
        <v>14</v>
      </c>
      <c r="B29" s="2">
        <v>3235555.9999999995</v>
      </c>
      <c r="C29" s="2">
        <v>4664749.9999999991</v>
      </c>
      <c r="D29" s="2"/>
      <c r="E29" s="2"/>
      <c r="F29" s="2"/>
      <c r="G29" s="2"/>
      <c r="H29" s="2"/>
      <c r="I29" s="2">
        <v>2102760</v>
      </c>
      <c r="J29" s="2"/>
      <c r="K29" s="2"/>
      <c r="L29" s="1">
        <f t="shared" si="11"/>
        <v>3235555.9999999995</v>
      </c>
      <c r="M29" s="14">
        <f t="shared" si="11"/>
        <v>6767509.9999999991</v>
      </c>
      <c r="N29" s="12">
        <f>L29+M29</f>
        <v>10003065.999999998</v>
      </c>
      <c r="P29" s="3" t="s">
        <v>14</v>
      </c>
      <c r="Q29" s="2">
        <v>948</v>
      </c>
      <c r="R29" s="2">
        <v>752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891</v>
      </c>
      <c r="Y29" s="2">
        <v>0</v>
      </c>
      <c r="Z29" s="2">
        <v>0</v>
      </c>
      <c r="AA29" s="1">
        <f t="shared" si="12"/>
        <v>948</v>
      </c>
      <c r="AB29" s="14">
        <f t="shared" si="12"/>
        <v>1643</v>
      </c>
      <c r="AC29" s="12">
        <f>AA29+AB29</f>
        <v>2591</v>
      </c>
      <c r="AE29" s="3" t="s">
        <v>14</v>
      </c>
      <c r="AF29" s="2">
        <f t="shared" si="13"/>
        <v>3413.0337552742612</v>
      </c>
      <c r="AG29" s="2">
        <f t="shared" si="13"/>
        <v>6203.1249999999991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2360</v>
      </c>
      <c r="AN29" s="2" t="str">
        <f t="shared" si="13"/>
        <v>N.A.</v>
      </c>
      <c r="AO29" s="2" t="str">
        <f t="shared" si="13"/>
        <v>N.A.</v>
      </c>
      <c r="AP29" s="15">
        <f t="shared" si="13"/>
        <v>3413.0337552742612</v>
      </c>
      <c r="AQ29" s="16">
        <f t="shared" si="13"/>
        <v>4118.9957395009124</v>
      </c>
      <c r="AR29" s="12">
        <f t="shared" si="13"/>
        <v>3860.6970281744493</v>
      </c>
    </row>
    <row r="30" spans="1:44" ht="15" customHeight="1" thickBot="1" x14ac:dyDescent="0.3">
      <c r="A30" s="3" t="s">
        <v>15</v>
      </c>
      <c r="B30" s="2">
        <v>1212256</v>
      </c>
      <c r="C30" s="2"/>
      <c r="D30" s="2">
        <v>1509514.9999999998</v>
      </c>
      <c r="E30" s="2"/>
      <c r="F30" s="2"/>
      <c r="G30" s="2"/>
      <c r="H30" s="2">
        <v>333500</v>
      </c>
      <c r="I30" s="2"/>
      <c r="J30" s="2">
        <v>0</v>
      </c>
      <c r="K30" s="2"/>
      <c r="L30" s="1">
        <f t="shared" si="11"/>
        <v>3055271</v>
      </c>
      <c r="M30" s="14">
        <f t="shared" si="11"/>
        <v>0</v>
      </c>
      <c r="N30" s="12">
        <f>L30+M30</f>
        <v>3055271</v>
      </c>
      <c r="P30" s="3" t="s">
        <v>15</v>
      </c>
      <c r="Q30" s="2">
        <v>376</v>
      </c>
      <c r="R30" s="2">
        <v>0</v>
      </c>
      <c r="S30" s="2">
        <v>590</v>
      </c>
      <c r="T30" s="2">
        <v>0</v>
      </c>
      <c r="U30" s="2">
        <v>0</v>
      </c>
      <c r="V30" s="2">
        <v>0</v>
      </c>
      <c r="W30" s="2">
        <v>681</v>
      </c>
      <c r="X30" s="2">
        <v>0</v>
      </c>
      <c r="Y30" s="2">
        <v>336</v>
      </c>
      <c r="Z30" s="2">
        <v>0</v>
      </c>
      <c r="AA30" s="1">
        <f t="shared" si="12"/>
        <v>1983</v>
      </c>
      <c r="AB30" s="14">
        <f t="shared" si="12"/>
        <v>0</v>
      </c>
      <c r="AC30" s="18">
        <f>AA30+AB30</f>
        <v>1983</v>
      </c>
      <c r="AE30" s="3" t="s">
        <v>15</v>
      </c>
      <c r="AF30" s="2">
        <f t="shared" si="13"/>
        <v>3224.0851063829787</v>
      </c>
      <c r="AG30" s="2" t="str">
        <f t="shared" si="13"/>
        <v>N.A.</v>
      </c>
      <c r="AH30" s="2">
        <f t="shared" si="13"/>
        <v>2558.4999999999995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489.72099853157124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1540.7317196167423</v>
      </c>
      <c r="AQ30" s="16" t="str">
        <f t="shared" si="13"/>
        <v>N.A.</v>
      </c>
      <c r="AR30" s="12">
        <f t="shared" si="13"/>
        <v>1540.7317196167423</v>
      </c>
    </row>
    <row r="31" spans="1:44" ht="15" customHeight="1" thickBot="1" x14ac:dyDescent="0.3">
      <c r="A31" s="4" t="s">
        <v>16</v>
      </c>
      <c r="B31" s="2">
        <v>7932492.0000000019</v>
      </c>
      <c r="C31" s="2">
        <v>4664749.9999999991</v>
      </c>
      <c r="D31" s="2">
        <v>1991545.0000000002</v>
      </c>
      <c r="E31" s="2"/>
      <c r="F31" s="2">
        <v>304440</v>
      </c>
      <c r="G31" s="2"/>
      <c r="H31" s="2">
        <v>2644765.9999999995</v>
      </c>
      <c r="I31" s="2">
        <v>2102760</v>
      </c>
      <c r="J31" s="2">
        <v>0</v>
      </c>
      <c r="K31" s="2"/>
      <c r="L31" s="1">
        <f t="shared" ref="L31" si="14">B31+D31+F31+H31+J31</f>
        <v>12873243.000000002</v>
      </c>
      <c r="M31" s="14">
        <f t="shared" ref="M31" si="15">C31+E31+G31+I31+K31</f>
        <v>6767509.9999999991</v>
      </c>
      <c r="N31" s="18">
        <f>L31+M31</f>
        <v>19640753</v>
      </c>
      <c r="P31" s="4" t="s">
        <v>16</v>
      </c>
      <c r="Q31" s="2">
        <v>2425</v>
      </c>
      <c r="R31" s="2">
        <v>752</v>
      </c>
      <c r="S31" s="2">
        <v>826</v>
      </c>
      <c r="T31" s="2">
        <v>0</v>
      </c>
      <c r="U31" s="2">
        <v>59</v>
      </c>
      <c r="V31" s="2">
        <v>0</v>
      </c>
      <c r="W31" s="2">
        <v>1212</v>
      </c>
      <c r="X31" s="2">
        <v>891</v>
      </c>
      <c r="Y31" s="2">
        <v>336</v>
      </c>
      <c r="Z31" s="2">
        <v>0</v>
      </c>
      <c r="AA31" s="1">
        <f t="shared" ref="AA31" si="16">Q31+S31+U31+W31+Y31</f>
        <v>4858</v>
      </c>
      <c r="AB31" s="14">
        <f t="shared" ref="AB31" si="17">R31+T31+V31+X31+Z31</f>
        <v>1643</v>
      </c>
      <c r="AC31" s="12">
        <f>AA31+AB31</f>
        <v>6501</v>
      </c>
      <c r="AE31" s="4" t="s">
        <v>16</v>
      </c>
      <c r="AF31" s="2">
        <f t="shared" ref="AF31:AO31" si="18">IFERROR(B31/Q31, "N.A.")</f>
        <v>3271.1307216494852</v>
      </c>
      <c r="AG31" s="2">
        <f t="shared" si="18"/>
        <v>6203.1249999999991</v>
      </c>
      <c r="AH31" s="2">
        <f t="shared" si="18"/>
        <v>2411.0714285714289</v>
      </c>
      <c r="AI31" s="2" t="str">
        <f t="shared" si="18"/>
        <v>N.A.</v>
      </c>
      <c r="AJ31" s="2">
        <f t="shared" si="18"/>
        <v>5160</v>
      </c>
      <c r="AK31" s="2" t="str">
        <f t="shared" si="18"/>
        <v>N.A.</v>
      </c>
      <c r="AL31" s="2">
        <f t="shared" si="18"/>
        <v>2182.1501650165014</v>
      </c>
      <c r="AM31" s="2">
        <f t="shared" si="18"/>
        <v>2360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2649.9059283655829</v>
      </c>
      <c r="AQ31" s="16">
        <f t="shared" ref="AQ31" si="20">IFERROR(M31/AB31, "N.A.")</f>
        <v>4118.9957395009124</v>
      </c>
      <c r="AR31" s="12">
        <f t="shared" ref="AR31" si="21">IFERROR(N31/AC31, "N.A.")</f>
        <v>3021.1895093062608</v>
      </c>
    </row>
    <row r="32" spans="1:44" ht="15" customHeight="1" thickBot="1" x14ac:dyDescent="0.3">
      <c r="A32" s="5" t="s">
        <v>0</v>
      </c>
      <c r="B32" s="48">
        <f>B31+C31</f>
        <v>12597242</v>
      </c>
      <c r="C32" s="49"/>
      <c r="D32" s="48">
        <f>D31+E31</f>
        <v>1991545.0000000002</v>
      </c>
      <c r="E32" s="49"/>
      <c r="F32" s="48">
        <f>F31+G31</f>
        <v>304440</v>
      </c>
      <c r="G32" s="49"/>
      <c r="H32" s="48">
        <f>H31+I31</f>
        <v>4747526</v>
      </c>
      <c r="I32" s="49"/>
      <c r="J32" s="48">
        <f>J31+K31</f>
        <v>0</v>
      </c>
      <c r="K32" s="49"/>
      <c r="L32" s="48">
        <f>L31+M31</f>
        <v>19640753</v>
      </c>
      <c r="M32" s="50"/>
      <c r="N32" s="19">
        <f>B32+D32+F32+H32+J32</f>
        <v>19640753</v>
      </c>
      <c r="P32" s="5" t="s">
        <v>0</v>
      </c>
      <c r="Q32" s="48">
        <f>Q31+R31</f>
        <v>3177</v>
      </c>
      <c r="R32" s="49"/>
      <c r="S32" s="48">
        <f>S31+T31</f>
        <v>826</v>
      </c>
      <c r="T32" s="49"/>
      <c r="U32" s="48">
        <f>U31+V31</f>
        <v>59</v>
      </c>
      <c r="V32" s="49"/>
      <c r="W32" s="48">
        <f>W31+X31</f>
        <v>2103</v>
      </c>
      <c r="X32" s="49"/>
      <c r="Y32" s="48">
        <f>Y31+Z31</f>
        <v>336</v>
      </c>
      <c r="Z32" s="49"/>
      <c r="AA32" s="48">
        <f>AA31+AB31</f>
        <v>6501</v>
      </c>
      <c r="AB32" s="49"/>
      <c r="AC32" s="20">
        <f>Q32+S32+U32+W32+Y32</f>
        <v>6501</v>
      </c>
      <c r="AE32" s="5" t="s">
        <v>0</v>
      </c>
      <c r="AF32" s="28">
        <f>IFERROR(B32/Q32,"N.A.")</f>
        <v>3965.1375511488827</v>
      </c>
      <c r="AG32" s="29"/>
      <c r="AH32" s="28">
        <f>IFERROR(D32/S32,"N.A.")</f>
        <v>2411.0714285714289</v>
      </c>
      <c r="AI32" s="29"/>
      <c r="AJ32" s="28">
        <f>IFERROR(F32/U32,"N.A.")</f>
        <v>5160</v>
      </c>
      <c r="AK32" s="29"/>
      <c r="AL32" s="28">
        <f>IFERROR(H32/W32,"N.A.")</f>
        <v>2257.501664289111</v>
      </c>
      <c r="AM32" s="29"/>
      <c r="AN32" s="28">
        <f>IFERROR(J32/Y32,"N.A.")</f>
        <v>0</v>
      </c>
      <c r="AO32" s="29"/>
      <c r="AP32" s="28">
        <f>IFERROR(L32/AA32,"N.A.")</f>
        <v>3021.1895093062608</v>
      </c>
      <c r="AQ32" s="29"/>
      <c r="AR32" s="17">
        <f>IFERROR(N32/AC32, "N.A.")</f>
        <v>3021.1895093062608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291755</v>
      </c>
      <c r="C39" s="2"/>
      <c r="D39" s="2"/>
      <c r="E39" s="2"/>
      <c r="F39" s="2"/>
      <c r="G39" s="2"/>
      <c r="H39" s="2">
        <v>468055.00000000006</v>
      </c>
      <c r="I39" s="2"/>
      <c r="J39" s="2">
        <v>0</v>
      </c>
      <c r="K39" s="2"/>
      <c r="L39" s="1">
        <f t="shared" ref="L39:M42" si="22">B39+D39+F39+H39+J39</f>
        <v>759810</v>
      </c>
      <c r="M39" s="14">
        <f t="shared" si="22"/>
        <v>0</v>
      </c>
      <c r="N39" s="12">
        <f>L39+M39</f>
        <v>759810</v>
      </c>
      <c r="P39" s="3" t="s">
        <v>12</v>
      </c>
      <c r="Q39" s="2">
        <v>177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410</v>
      </c>
      <c r="X39" s="2">
        <v>0</v>
      </c>
      <c r="Y39" s="2">
        <v>177</v>
      </c>
      <c r="Z39" s="2">
        <v>0</v>
      </c>
      <c r="AA39" s="1">
        <f t="shared" ref="AA39:AB42" si="23">Q39+S39+U39+W39+Y39</f>
        <v>764</v>
      </c>
      <c r="AB39" s="14">
        <f t="shared" si="23"/>
        <v>0</v>
      </c>
      <c r="AC39" s="12">
        <f>AA39+AB39</f>
        <v>764</v>
      </c>
      <c r="AE39" s="3" t="s">
        <v>12</v>
      </c>
      <c r="AF39" s="2">
        <f t="shared" ref="AF39:AR42" si="24">IFERROR(B39/Q39, "N.A.")</f>
        <v>1648.3333333333333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1141.5975609756099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994.51570680628276</v>
      </c>
      <c r="AQ39" s="16" t="str">
        <f t="shared" si="24"/>
        <v>N.A.</v>
      </c>
      <c r="AR39" s="12">
        <f t="shared" si="24"/>
        <v>994.51570680628276</v>
      </c>
    </row>
    <row r="40" spans="1:44" ht="15" customHeight="1" thickBot="1" x14ac:dyDescent="0.3">
      <c r="A40" s="3" t="s">
        <v>13</v>
      </c>
      <c r="B40" s="2">
        <v>148350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148350</v>
      </c>
      <c r="M40" s="14">
        <f t="shared" si="22"/>
        <v>0</v>
      </c>
      <c r="N40" s="12">
        <f>L40+M40</f>
        <v>148350</v>
      </c>
      <c r="P40" s="3" t="s">
        <v>13</v>
      </c>
      <c r="Q40" s="2">
        <v>115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115</v>
      </c>
      <c r="AB40" s="14">
        <f t="shared" si="23"/>
        <v>0</v>
      </c>
      <c r="AC40" s="12">
        <f>AA40+AB40</f>
        <v>115</v>
      </c>
      <c r="AE40" s="3" t="s">
        <v>13</v>
      </c>
      <c r="AF40" s="2">
        <f t="shared" si="24"/>
        <v>1290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1290</v>
      </c>
      <c r="AQ40" s="16" t="str">
        <f t="shared" si="24"/>
        <v>N.A.</v>
      </c>
      <c r="AR40" s="12">
        <f t="shared" si="24"/>
        <v>1290</v>
      </c>
    </row>
    <row r="41" spans="1:44" ht="15" customHeight="1" thickBot="1" x14ac:dyDescent="0.3">
      <c r="A41" s="3" t="s">
        <v>14</v>
      </c>
      <c r="B41" s="2">
        <v>1049950</v>
      </c>
      <c r="C41" s="2">
        <v>873200</v>
      </c>
      <c r="D41" s="2"/>
      <c r="E41" s="2"/>
      <c r="F41" s="2"/>
      <c r="G41" s="2">
        <v>197800</v>
      </c>
      <c r="H41" s="2"/>
      <c r="I41" s="2"/>
      <c r="J41" s="2">
        <v>0</v>
      </c>
      <c r="K41" s="2"/>
      <c r="L41" s="1">
        <f t="shared" si="22"/>
        <v>1049950</v>
      </c>
      <c r="M41" s="14">
        <f t="shared" si="22"/>
        <v>1071000</v>
      </c>
      <c r="N41" s="12">
        <f>L41+M41</f>
        <v>2120950</v>
      </c>
      <c r="P41" s="3" t="s">
        <v>14</v>
      </c>
      <c r="Q41" s="2">
        <v>460</v>
      </c>
      <c r="R41" s="2">
        <v>118</v>
      </c>
      <c r="S41" s="2">
        <v>0</v>
      </c>
      <c r="T41" s="2">
        <v>0</v>
      </c>
      <c r="U41" s="2">
        <v>0</v>
      </c>
      <c r="V41" s="2">
        <v>115</v>
      </c>
      <c r="W41" s="2">
        <v>0</v>
      </c>
      <c r="X41" s="2">
        <v>0</v>
      </c>
      <c r="Y41" s="2">
        <v>567</v>
      </c>
      <c r="Z41" s="2">
        <v>0</v>
      </c>
      <c r="AA41" s="1">
        <f t="shared" si="23"/>
        <v>1027</v>
      </c>
      <c r="AB41" s="14">
        <f t="shared" si="23"/>
        <v>233</v>
      </c>
      <c r="AC41" s="12">
        <f>AA41+AB41</f>
        <v>1260</v>
      </c>
      <c r="AE41" s="3" t="s">
        <v>14</v>
      </c>
      <c r="AF41" s="2">
        <f t="shared" si="24"/>
        <v>2282.5</v>
      </c>
      <c r="AG41" s="2">
        <f t="shared" si="24"/>
        <v>7400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1720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1022.3466407010711</v>
      </c>
      <c r="AQ41" s="16">
        <f t="shared" si="24"/>
        <v>4596.56652360515</v>
      </c>
      <c r="AR41" s="12">
        <f t="shared" si="24"/>
        <v>1683.2936507936508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1490055</v>
      </c>
      <c r="C43" s="2">
        <v>873200</v>
      </c>
      <c r="D43" s="2"/>
      <c r="E43" s="2"/>
      <c r="F43" s="2"/>
      <c r="G43" s="2">
        <v>197800</v>
      </c>
      <c r="H43" s="2">
        <v>468055.00000000006</v>
      </c>
      <c r="I43" s="2"/>
      <c r="J43" s="2">
        <v>0</v>
      </c>
      <c r="K43" s="2"/>
      <c r="L43" s="1">
        <f t="shared" ref="L43" si="25">B43+D43+F43+H43+J43</f>
        <v>1958110</v>
      </c>
      <c r="M43" s="14">
        <f t="shared" ref="M43" si="26">C43+E43+G43+I43+K43</f>
        <v>1071000</v>
      </c>
      <c r="N43" s="18">
        <f>L43+M43</f>
        <v>3029110</v>
      </c>
      <c r="P43" s="4" t="s">
        <v>16</v>
      </c>
      <c r="Q43" s="2">
        <v>752</v>
      </c>
      <c r="R43" s="2">
        <v>118</v>
      </c>
      <c r="S43" s="2">
        <v>0</v>
      </c>
      <c r="T43" s="2">
        <v>0</v>
      </c>
      <c r="U43" s="2">
        <v>0</v>
      </c>
      <c r="V43" s="2">
        <v>115</v>
      </c>
      <c r="W43" s="2">
        <v>410</v>
      </c>
      <c r="X43" s="2">
        <v>0</v>
      </c>
      <c r="Y43" s="2">
        <v>744</v>
      </c>
      <c r="Z43" s="2">
        <v>0</v>
      </c>
      <c r="AA43" s="1">
        <f t="shared" ref="AA43" si="27">Q43+S43+U43+W43+Y43</f>
        <v>1906</v>
      </c>
      <c r="AB43" s="14">
        <f t="shared" ref="AB43" si="28">R43+T43+V43+X43+Z43</f>
        <v>233</v>
      </c>
      <c r="AC43" s="18">
        <f>AA43+AB43</f>
        <v>2139</v>
      </c>
      <c r="AE43" s="4" t="s">
        <v>16</v>
      </c>
      <c r="AF43" s="2">
        <f t="shared" ref="AF43:AO43" si="29">IFERROR(B43/Q43, "N.A.")</f>
        <v>1981.4561170212767</v>
      </c>
      <c r="AG43" s="2">
        <f t="shared" si="29"/>
        <v>7400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1720</v>
      </c>
      <c r="AL43" s="2">
        <f t="shared" si="29"/>
        <v>1141.5975609756099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1027.3399790136411</v>
      </c>
      <c r="AQ43" s="16">
        <f t="shared" ref="AQ43" si="31">IFERROR(M43/AB43, "N.A.")</f>
        <v>4596.56652360515</v>
      </c>
      <c r="AR43" s="12">
        <f t="shared" ref="AR43" si="32">IFERROR(N43/AC43, "N.A.")</f>
        <v>1416.1337073398784</v>
      </c>
    </row>
    <row r="44" spans="1:44" ht="15" customHeight="1" thickBot="1" x14ac:dyDescent="0.3">
      <c r="A44" s="5" t="s">
        <v>0</v>
      </c>
      <c r="B44" s="48">
        <f>B43+C43</f>
        <v>2363255</v>
      </c>
      <c r="C44" s="49"/>
      <c r="D44" s="48">
        <f>D43+E43</f>
        <v>0</v>
      </c>
      <c r="E44" s="49"/>
      <c r="F44" s="48">
        <f>F43+G43</f>
        <v>197800</v>
      </c>
      <c r="G44" s="49"/>
      <c r="H44" s="48">
        <f>H43+I43</f>
        <v>468055.00000000006</v>
      </c>
      <c r="I44" s="49"/>
      <c r="J44" s="48">
        <f>J43+K43</f>
        <v>0</v>
      </c>
      <c r="K44" s="49"/>
      <c r="L44" s="48">
        <f>L43+M43</f>
        <v>3029110</v>
      </c>
      <c r="M44" s="50"/>
      <c r="N44" s="19">
        <f>B44+D44+F44+H44+J44</f>
        <v>3029110</v>
      </c>
      <c r="P44" s="5" t="s">
        <v>0</v>
      </c>
      <c r="Q44" s="48">
        <f>Q43+R43</f>
        <v>870</v>
      </c>
      <c r="R44" s="49"/>
      <c r="S44" s="48">
        <f>S43+T43</f>
        <v>0</v>
      </c>
      <c r="T44" s="49"/>
      <c r="U44" s="48">
        <f>U43+V43</f>
        <v>115</v>
      </c>
      <c r="V44" s="49"/>
      <c r="W44" s="48">
        <f>W43+X43</f>
        <v>410</v>
      </c>
      <c r="X44" s="49"/>
      <c r="Y44" s="48">
        <f>Y43+Z43</f>
        <v>744</v>
      </c>
      <c r="Z44" s="49"/>
      <c r="AA44" s="48">
        <f>AA43+AB43</f>
        <v>2139</v>
      </c>
      <c r="AB44" s="50"/>
      <c r="AC44" s="19">
        <f>Q44+S44+U44+W44+Y44</f>
        <v>2139</v>
      </c>
      <c r="AE44" s="5" t="s">
        <v>0</v>
      </c>
      <c r="AF44" s="28">
        <f>IFERROR(B44/Q44,"N.A.")</f>
        <v>2716.3850574712642</v>
      </c>
      <c r="AG44" s="29"/>
      <c r="AH44" s="28" t="str">
        <f>IFERROR(D44/S44,"N.A.")</f>
        <v>N.A.</v>
      </c>
      <c r="AI44" s="29"/>
      <c r="AJ44" s="28">
        <f>IFERROR(F44/U44,"N.A.")</f>
        <v>1720</v>
      </c>
      <c r="AK44" s="29"/>
      <c r="AL44" s="28">
        <f>IFERROR(H44/W44,"N.A.")</f>
        <v>1141.5975609756099</v>
      </c>
      <c r="AM44" s="29"/>
      <c r="AN44" s="28">
        <f>IFERROR(J44/Y44,"N.A.")</f>
        <v>0</v>
      </c>
      <c r="AO44" s="29"/>
      <c r="AP44" s="28">
        <f>IFERROR(L44/AA44,"N.A.")</f>
        <v>1416.1337073398784</v>
      </c>
      <c r="AQ44" s="29"/>
      <c r="AR44" s="17">
        <f>IFERROR(N44/AC44, "N.A.")</f>
        <v>1416.1337073398784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11161939.999999998</v>
      </c>
      <c r="C15" s="2"/>
      <c r="D15" s="2">
        <v>1604759.9999999998</v>
      </c>
      <c r="E15" s="2"/>
      <c r="F15" s="2">
        <v>3291220.0000000005</v>
      </c>
      <c r="G15" s="2"/>
      <c r="H15" s="2">
        <v>3072995.0000000005</v>
      </c>
      <c r="I15" s="2"/>
      <c r="J15" s="2">
        <v>0</v>
      </c>
      <c r="K15" s="2"/>
      <c r="L15" s="1">
        <f t="shared" ref="L15:M18" si="0">B15+D15+F15+H15+J15</f>
        <v>19130915</v>
      </c>
      <c r="M15" s="14">
        <f t="shared" si="0"/>
        <v>0</v>
      </c>
      <c r="N15" s="12">
        <f>L15+M15</f>
        <v>19130915</v>
      </c>
      <c r="P15" s="3" t="s">
        <v>12</v>
      </c>
      <c r="Q15" s="2">
        <v>2699</v>
      </c>
      <c r="R15" s="2">
        <v>0</v>
      </c>
      <c r="S15" s="2">
        <v>191</v>
      </c>
      <c r="T15" s="2">
        <v>0</v>
      </c>
      <c r="U15" s="2">
        <v>734</v>
      </c>
      <c r="V15" s="2">
        <v>0</v>
      </c>
      <c r="W15" s="2">
        <v>1132</v>
      </c>
      <c r="X15" s="2">
        <v>0</v>
      </c>
      <c r="Y15" s="2">
        <v>387</v>
      </c>
      <c r="Z15" s="2">
        <v>0</v>
      </c>
      <c r="AA15" s="1">
        <f t="shared" ref="AA15:AB18" si="1">Q15+S15+U15+W15+Y15</f>
        <v>5143</v>
      </c>
      <c r="AB15" s="14">
        <f t="shared" si="1"/>
        <v>0</v>
      </c>
      <c r="AC15" s="12">
        <f>AA15+AB15</f>
        <v>5143</v>
      </c>
      <c r="AE15" s="3" t="s">
        <v>12</v>
      </c>
      <c r="AF15" s="2">
        <f t="shared" ref="AF15:AR18" si="2">IFERROR(B15/Q15, "N.A.")</f>
        <v>4135.5835494627636</v>
      </c>
      <c r="AG15" s="2" t="str">
        <f t="shared" si="2"/>
        <v>N.A.</v>
      </c>
      <c r="AH15" s="2">
        <f t="shared" si="2"/>
        <v>8401.8848167539254</v>
      </c>
      <c r="AI15" s="2" t="str">
        <f t="shared" si="2"/>
        <v>N.A.</v>
      </c>
      <c r="AJ15" s="2">
        <f t="shared" si="2"/>
        <v>4483.9509536784744</v>
      </c>
      <c r="AK15" s="2" t="str">
        <f t="shared" si="2"/>
        <v>N.A.</v>
      </c>
      <c r="AL15" s="2">
        <f t="shared" si="2"/>
        <v>2714.6598939929331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3719.7968111996888</v>
      </c>
      <c r="AQ15" s="16" t="str">
        <f t="shared" si="2"/>
        <v>N.A.</v>
      </c>
      <c r="AR15" s="12">
        <f t="shared" si="2"/>
        <v>3719.7968111996888</v>
      </c>
    </row>
    <row r="16" spans="1:44" ht="15" customHeight="1" thickBot="1" x14ac:dyDescent="0.3">
      <c r="A16" s="3" t="s">
        <v>13</v>
      </c>
      <c r="B16" s="2">
        <v>2654954.9999999995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2654954.9999999995</v>
      </c>
      <c r="M16" s="14">
        <f t="shared" si="0"/>
        <v>0</v>
      </c>
      <c r="N16" s="12">
        <f>L16+M16</f>
        <v>2654954.9999999995</v>
      </c>
      <c r="P16" s="3" t="s">
        <v>13</v>
      </c>
      <c r="Q16" s="2">
        <v>1067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1067</v>
      </c>
      <c r="AB16" s="14">
        <f t="shared" si="1"/>
        <v>0</v>
      </c>
      <c r="AC16" s="12">
        <f>AA16+AB16</f>
        <v>1067</v>
      </c>
      <c r="AE16" s="3" t="s">
        <v>13</v>
      </c>
      <c r="AF16" s="2">
        <f t="shared" si="2"/>
        <v>2488.2427366447982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2488.2427366447982</v>
      </c>
      <c r="AQ16" s="16" t="str">
        <f t="shared" si="2"/>
        <v>N.A.</v>
      </c>
      <c r="AR16" s="12">
        <f t="shared" si="2"/>
        <v>2488.2427366447982</v>
      </c>
    </row>
    <row r="17" spans="1:44" ht="15" customHeight="1" thickBot="1" x14ac:dyDescent="0.3">
      <c r="A17" s="3" t="s">
        <v>14</v>
      </c>
      <c r="B17" s="2">
        <v>12461670</v>
      </c>
      <c r="C17" s="2">
        <v>29906649.999999989</v>
      </c>
      <c r="D17" s="2">
        <v>496650</v>
      </c>
      <c r="E17" s="2">
        <v>408000</v>
      </c>
      <c r="F17" s="2"/>
      <c r="G17" s="2"/>
      <c r="H17" s="2"/>
      <c r="I17" s="2">
        <v>2671399.9999999995</v>
      </c>
      <c r="J17" s="2">
        <v>0</v>
      </c>
      <c r="K17" s="2"/>
      <c r="L17" s="1">
        <f t="shared" si="0"/>
        <v>12958320</v>
      </c>
      <c r="M17" s="14">
        <f t="shared" si="0"/>
        <v>32986049.999999989</v>
      </c>
      <c r="N17" s="12">
        <f>L17+M17</f>
        <v>45944369.999999985</v>
      </c>
      <c r="P17" s="3" t="s">
        <v>14</v>
      </c>
      <c r="Q17" s="2">
        <v>3398</v>
      </c>
      <c r="R17" s="2">
        <v>5935</v>
      </c>
      <c r="S17" s="2">
        <v>175</v>
      </c>
      <c r="T17" s="2">
        <v>51</v>
      </c>
      <c r="U17" s="2">
        <v>0</v>
      </c>
      <c r="V17" s="2">
        <v>0</v>
      </c>
      <c r="W17" s="2">
        <v>0</v>
      </c>
      <c r="X17" s="2">
        <v>379</v>
      </c>
      <c r="Y17" s="2">
        <v>420</v>
      </c>
      <c r="Z17" s="2">
        <v>0</v>
      </c>
      <c r="AA17" s="1">
        <f t="shared" si="1"/>
        <v>3993</v>
      </c>
      <c r="AB17" s="14">
        <f t="shared" si="1"/>
        <v>6365</v>
      </c>
      <c r="AC17" s="12">
        <f>AA17+AB17</f>
        <v>10358</v>
      </c>
      <c r="AE17" s="3" t="s">
        <v>14</v>
      </c>
      <c r="AF17" s="2">
        <f t="shared" si="2"/>
        <v>3667.3543260741612</v>
      </c>
      <c r="AG17" s="2">
        <f t="shared" si="2"/>
        <v>5039.0311710193746</v>
      </c>
      <c r="AH17" s="2">
        <f t="shared" si="2"/>
        <v>2838</v>
      </c>
      <c r="AI17" s="2">
        <f t="shared" si="2"/>
        <v>8000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7048.5488126649061</v>
      </c>
      <c r="AN17" s="2">
        <f t="shared" si="2"/>
        <v>0</v>
      </c>
      <c r="AO17" s="2" t="str">
        <f t="shared" si="2"/>
        <v>N.A.</v>
      </c>
      <c r="AP17" s="15">
        <f t="shared" si="2"/>
        <v>3245.2592036063111</v>
      </c>
      <c r="AQ17" s="16">
        <f t="shared" si="2"/>
        <v>5182.4116260801238</v>
      </c>
      <c r="AR17" s="12">
        <f t="shared" si="2"/>
        <v>4435.6410503958277</v>
      </c>
    </row>
    <row r="18" spans="1:44" ht="15" customHeight="1" thickBot="1" x14ac:dyDescent="0.3">
      <c r="A18" s="3" t="s">
        <v>15</v>
      </c>
      <c r="B18" s="2">
        <v>294550</v>
      </c>
      <c r="C18" s="2"/>
      <c r="D18" s="2"/>
      <c r="E18" s="2"/>
      <c r="F18" s="2"/>
      <c r="G18" s="2">
        <v>0</v>
      </c>
      <c r="H18" s="2">
        <v>48999.999999999993</v>
      </c>
      <c r="I18" s="2"/>
      <c r="J18" s="2">
        <v>0</v>
      </c>
      <c r="K18" s="2"/>
      <c r="L18" s="1">
        <f t="shared" si="0"/>
        <v>343550</v>
      </c>
      <c r="M18" s="14">
        <f t="shared" si="0"/>
        <v>0</v>
      </c>
      <c r="N18" s="12">
        <f>L18+M18</f>
        <v>343550</v>
      </c>
      <c r="P18" s="3" t="s">
        <v>15</v>
      </c>
      <c r="Q18" s="2">
        <v>137</v>
      </c>
      <c r="R18" s="2">
        <v>0</v>
      </c>
      <c r="S18" s="2">
        <v>0</v>
      </c>
      <c r="T18" s="2">
        <v>0</v>
      </c>
      <c r="U18" s="2">
        <v>0</v>
      </c>
      <c r="V18" s="2">
        <v>137</v>
      </c>
      <c r="W18" s="2">
        <v>210</v>
      </c>
      <c r="X18" s="2">
        <v>0</v>
      </c>
      <c r="Y18" s="2">
        <v>484</v>
      </c>
      <c r="Z18" s="2">
        <v>0</v>
      </c>
      <c r="AA18" s="1">
        <f t="shared" si="1"/>
        <v>831</v>
      </c>
      <c r="AB18" s="14">
        <f t="shared" si="1"/>
        <v>137</v>
      </c>
      <c r="AC18" s="18">
        <f>AA18+AB18</f>
        <v>968</v>
      </c>
      <c r="AE18" s="3" t="s">
        <v>15</v>
      </c>
      <c r="AF18" s="2">
        <f t="shared" si="2"/>
        <v>2150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233.33333333333329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413.41756919374245</v>
      </c>
      <c r="AQ18" s="16">
        <f t="shared" si="2"/>
        <v>0</v>
      </c>
      <c r="AR18" s="12">
        <f t="shared" si="2"/>
        <v>354.90702479338842</v>
      </c>
    </row>
    <row r="19" spans="1:44" ht="15" customHeight="1" thickBot="1" x14ac:dyDescent="0.3">
      <c r="A19" s="4" t="s">
        <v>16</v>
      </c>
      <c r="B19" s="2">
        <v>26573115.000000007</v>
      </c>
      <c r="C19" s="2">
        <v>29906649.999999989</v>
      </c>
      <c r="D19" s="2">
        <v>2101410.0000000005</v>
      </c>
      <c r="E19" s="2">
        <v>408000</v>
      </c>
      <c r="F19" s="2">
        <v>3291220.0000000005</v>
      </c>
      <c r="G19" s="2">
        <v>0</v>
      </c>
      <c r="H19" s="2">
        <v>3121995</v>
      </c>
      <c r="I19" s="2">
        <v>2671399.9999999995</v>
      </c>
      <c r="J19" s="2">
        <v>0</v>
      </c>
      <c r="K19" s="2"/>
      <c r="L19" s="1">
        <f t="shared" ref="L19" si="3">B19+D19+F19+H19+J19</f>
        <v>35087740.000000007</v>
      </c>
      <c r="M19" s="14">
        <f t="shared" ref="M19" si="4">C19+E19+G19+I19+K19</f>
        <v>32986049.999999989</v>
      </c>
      <c r="N19" s="18">
        <f>L19+M19</f>
        <v>68073790</v>
      </c>
      <c r="P19" s="4" t="s">
        <v>16</v>
      </c>
      <c r="Q19" s="2">
        <v>7301</v>
      </c>
      <c r="R19" s="2">
        <v>5935</v>
      </c>
      <c r="S19" s="2">
        <v>366</v>
      </c>
      <c r="T19" s="2">
        <v>51</v>
      </c>
      <c r="U19" s="2">
        <v>734</v>
      </c>
      <c r="V19" s="2">
        <v>137</v>
      </c>
      <c r="W19" s="2">
        <v>1342</v>
      </c>
      <c r="X19" s="2">
        <v>379</v>
      </c>
      <c r="Y19" s="2">
        <v>1291</v>
      </c>
      <c r="Z19" s="2">
        <v>0</v>
      </c>
      <c r="AA19" s="1">
        <f t="shared" ref="AA19" si="5">Q19+S19+U19+W19+Y19</f>
        <v>11034</v>
      </c>
      <c r="AB19" s="14">
        <f t="shared" ref="AB19" si="6">R19+T19+V19+X19+Z19</f>
        <v>6502</v>
      </c>
      <c r="AC19" s="12">
        <f>AA19+AB19</f>
        <v>17536</v>
      </c>
      <c r="AE19" s="4" t="s">
        <v>16</v>
      </c>
      <c r="AF19" s="2">
        <f t="shared" ref="AF19:AO19" si="7">IFERROR(B19/Q19, "N.A.")</f>
        <v>3639.6541569648002</v>
      </c>
      <c r="AG19" s="2">
        <f t="shared" si="7"/>
        <v>5039.0311710193746</v>
      </c>
      <c r="AH19" s="2">
        <f t="shared" si="7"/>
        <v>5741.5573770491819</v>
      </c>
      <c r="AI19" s="2">
        <f t="shared" si="7"/>
        <v>8000</v>
      </c>
      <c r="AJ19" s="2">
        <f t="shared" si="7"/>
        <v>4483.9509536784744</v>
      </c>
      <c r="AK19" s="2">
        <f t="shared" si="7"/>
        <v>0</v>
      </c>
      <c r="AL19" s="2">
        <f t="shared" si="7"/>
        <v>2326.3748137108792</v>
      </c>
      <c r="AM19" s="2">
        <f t="shared" si="7"/>
        <v>7048.5488126649061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3179.9655609932943</v>
      </c>
      <c r="AQ19" s="16">
        <f t="shared" ref="AQ19" si="9">IFERROR(M19/AB19, "N.A.")</f>
        <v>5073.2159335589031</v>
      </c>
      <c r="AR19" s="12">
        <f t="shared" ref="AR19" si="10">IFERROR(N19/AC19, "N.A.")</f>
        <v>3881.9451414233577</v>
      </c>
    </row>
    <row r="20" spans="1:44" ht="15" customHeight="1" thickBot="1" x14ac:dyDescent="0.3">
      <c r="A20" s="5" t="s">
        <v>0</v>
      </c>
      <c r="B20" s="48">
        <f>B19+C19</f>
        <v>56479765</v>
      </c>
      <c r="C20" s="49"/>
      <c r="D20" s="48">
        <f>D19+E19</f>
        <v>2509410.0000000005</v>
      </c>
      <c r="E20" s="49"/>
      <c r="F20" s="48">
        <f>F19+G19</f>
        <v>3291220.0000000005</v>
      </c>
      <c r="G20" s="49"/>
      <c r="H20" s="48">
        <f>H19+I19</f>
        <v>5793395</v>
      </c>
      <c r="I20" s="49"/>
      <c r="J20" s="48">
        <f>J19+K19</f>
        <v>0</v>
      </c>
      <c r="K20" s="49"/>
      <c r="L20" s="48">
        <f>L19+M19</f>
        <v>68073790</v>
      </c>
      <c r="M20" s="50"/>
      <c r="N20" s="19">
        <f>B20+D20+F20+H20+J20</f>
        <v>68073790</v>
      </c>
      <c r="P20" s="5" t="s">
        <v>0</v>
      </c>
      <c r="Q20" s="48">
        <f>Q19+R19</f>
        <v>13236</v>
      </c>
      <c r="R20" s="49"/>
      <c r="S20" s="48">
        <f>S19+T19</f>
        <v>417</v>
      </c>
      <c r="T20" s="49"/>
      <c r="U20" s="48">
        <f>U19+V19</f>
        <v>871</v>
      </c>
      <c r="V20" s="49"/>
      <c r="W20" s="48">
        <f>W19+X19</f>
        <v>1721</v>
      </c>
      <c r="X20" s="49"/>
      <c r="Y20" s="48">
        <f>Y19+Z19</f>
        <v>1291</v>
      </c>
      <c r="Z20" s="49"/>
      <c r="AA20" s="48">
        <f>AA19+AB19</f>
        <v>17536</v>
      </c>
      <c r="AB20" s="49"/>
      <c r="AC20" s="20">
        <f>Q20+S20+U20+W20+Y20</f>
        <v>17536</v>
      </c>
      <c r="AE20" s="5" t="s">
        <v>0</v>
      </c>
      <c r="AF20" s="28">
        <f>IFERROR(B20/Q20,"N.A.")</f>
        <v>4267.1324418253253</v>
      </c>
      <c r="AG20" s="29"/>
      <c r="AH20" s="28">
        <f>IFERROR(D20/S20,"N.A.")</f>
        <v>6017.7697841726631</v>
      </c>
      <c r="AI20" s="29"/>
      <c r="AJ20" s="28">
        <f>IFERROR(F20/U20,"N.A.")</f>
        <v>3778.6681974741682</v>
      </c>
      <c r="AK20" s="29"/>
      <c r="AL20" s="28">
        <f>IFERROR(H20/W20,"N.A.")</f>
        <v>3366.2957582800695</v>
      </c>
      <c r="AM20" s="29"/>
      <c r="AN20" s="28">
        <f>IFERROR(J20/Y20,"N.A.")</f>
        <v>0</v>
      </c>
      <c r="AO20" s="29"/>
      <c r="AP20" s="28">
        <f>IFERROR(L20/AA20,"N.A.")</f>
        <v>3881.9451414233577</v>
      </c>
      <c r="AQ20" s="29"/>
      <c r="AR20" s="17">
        <f>IFERROR(N20/AC20, "N.A.")</f>
        <v>3881.9451414233577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10128650</v>
      </c>
      <c r="C27" s="2"/>
      <c r="D27" s="2">
        <v>1604759.9999999998</v>
      </c>
      <c r="E27" s="2"/>
      <c r="F27" s="2">
        <v>3291220.0000000005</v>
      </c>
      <c r="G27" s="2"/>
      <c r="H27" s="2">
        <v>1524780</v>
      </c>
      <c r="I27" s="2"/>
      <c r="J27" s="2"/>
      <c r="K27" s="2"/>
      <c r="L27" s="1">
        <f t="shared" ref="L27:M30" si="11">B27+D27+F27+H27+J27</f>
        <v>16549410</v>
      </c>
      <c r="M27" s="14">
        <f t="shared" si="11"/>
        <v>0</v>
      </c>
      <c r="N27" s="12">
        <f>L27+M27</f>
        <v>16549410</v>
      </c>
      <c r="P27" s="3" t="s">
        <v>12</v>
      </c>
      <c r="Q27" s="2">
        <v>2105</v>
      </c>
      <c r="R27" s="2">
        <v>0</v>
      </c>
      <c r="S27" s="2">
        <v>191</v>
      </c>
      <c r="T27" s="2">
        <v>0</v>
      </c>
      <c r="U27" s="2">
        <v>597</v>
      </c>
      <c r="V27" s="2">
        <v>0</v>
      </c>
      <c r="W27" s="2">
        <v>398</v>
      </c>
      <c r="X27" s="2">
        <v>0</v>
      </c>
      <c r="Y27" s="2">
        <v>0</v>
      </c>
      <c r="Z27" s="2">
        <v>0</v>
      </c>
      <c r="AA27" s="1">
        <f t="shared" ref="AA27:AB30" si="12">Q27+S27+U27+W27+Y27</f>
        <v>3291</v>
      </c>
      <c r="AB27" s="14">
        <f t="shared" si="12"/>
        <v>0</v>
      </c>
      <c r="AC27" s="12">
        <f>AA27+AB27</f>
        <v>3291</v>
      </c>
      <c r="AE27" s="3" t="s">
        <v>12</v>
      </c>
      <c r="AF27" s="2">
        <f t="shared" ref="AF27:AR30" si="13">IFERROR(B27/Q27, "N.A.")</f>
        <v>4811.7102137767224</v>
      </c>
      <c r="AG27" s="2" t="str">
        <f t="shared" si="13"/>
        <v>N.A.</v>
      </c>
      <c r="AH27" s="2">
        <f t="shared" si="13"/>
        <v>8401.8848167539254</v>
      </c>
      <c r="AI27" s="2" t="str">
        <f t="shared" si="13"/>
        <v>N.A.</v>
      </c>
      <c r="AJ27" s="2">
        <f t="shared" si="13"/>
        <v>5512.9313232830827</v>
      </c>
      <c r="AK27" s="2" t="str">
        <f t="shared" si="13"/>
        <v>N.A.</v>
      </c>
      <c r="AL27" s="2">
        <f t="shared" si="13"/>
        <v>3831.1055276381908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5028.6873290793073</v>
      </c>
      <c r="AQ27" s="16" t="str">
        <f t="shared" si="13"/>
        <v>N.A.</v>
      </c>
      <c r="AR27" s="12">
        <f t="shared" si="13"/>
        <v>5028.6873290793073</v>
      </c>
    </row>
    <row r="28" spans="1:44" ht="15" customHeight="1" thickBot="1" x14ac:dyDescent="0.3">
      <c r="A28" s="3" t="s">
        <v>13</v>
      </c>
      <c r="B28" s="2">
        <v>153000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153000</v>
      </c>
      <c r="M28" s="14">
        <f t="shared" si="11"/>
        <v>0</v>
      </c>
      <c r="N28" s="12">
        <f>L28+M28</f>
        <v>153000</v>
      </c>
      <c r="P28" s="3" t="s">
        <v>13</v>
      </c>
      <c r="Q28" s="2">
        <v>51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51</v>
      </c>
      <c r="AB28" s="14">
        <f t="shared" si="12"/>
        <v>0</v>
      </c>
      <c r="AC28" s="12">
        <f>AA28+AB28</f>
        <v>51</v>
      </c>
      <c r="AE28" s="3" t="s">
        <v>13</v>
      </c>
      <c r="AF28" s="2">
        <f t="shared" si="13"/>
        <v>3000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3000</v>
      </c>
      <c r="AQ28" s="16" t="str">
        <f t="shared" si="13"/>
        <v>N.A.</v>
      </c>
      <c r="AR28" s="12">
        <f t="shared" si="13"/>
        <v>3000</v>
      </c>
    </row>
    <row r="29" spans="1:44" ht="15" customHeight="1" thickBot="1" x14ac:dyDescent="0.3">
      <c r="A29" s="3" t="s">
        <v>14</v>
      </c>
      <c r="B29" s="2">
        <v>7968600</v>
      </c>
      <c r="C29" s="2">
        <v>22258449.999999996</v>
      </c>
      <c r="D29" s="2">
        <v>496650</v>
      </c>
      <c r="E29" s="2">
        <v>408000</v>
      </c>
      <c r="F29" s="2"/>
      <c r="G29" s="2"/>
      <c r="H29" s="2"/>
      <c r="I29" s="2">
        <v>2671399.9999999995</v>
      </c>
      <c r="J29" s="2"/>
      <c r="K29" s="2"/>
      <c r="L29" s="1">
        <f t="shared" si="11"/>
        <v>8465250</v>
      </c>
      <c r="M29" s="14">
        <f t="shared" si="11"/>
        <v>25337849.999999996</v>
      </c>
      <c r="N29" s="12">
        <f>L29+M29</f>
        <v>33803100</v>
      </c>
      <c r="P29" s="3" t="s">
        <v>14</v>
      </c>
      <c r="Q29" s="2">
        <v>1976</v>
      </c>
      <c r="R29" s="2">
        <v>4333</v>
      </c>
      <c r="S29" s="2">
        <v>175</v>
      </c>
      <c r="T29" s="2">
        <v>51</v>
      </c>
      <c r="U29" s="2">
        <v>0</v>
      </c>
      <c r="V29" s="2">
        <v>0</v>
      </c>
      <c r="W29" s="2">
        <v>0</v>
      </c>
      <c r="X29" s="2">
        <v>379</v>
      </c>
      <c r="Y29" s="2">
        <v>0</v>
      </c>
      <c r="Z29" s="2">
        <v>0</v>
      </c>
      <c r="AA29" s="1">
        <f t="shared" si="12"/>
        <v>2151</v>
      </c>
      <c r="AB29" s="14">
        <f t="shared" si="12"/>
        <v>4763</v>
      </c>
      <c r="AC29" s="12">
        <f>AA29+AB29</f>
        <v>6914</v>
      </c>
      <c r="AE29" s="3" t="s">
        <v>14</v>
      </c>
      <c r="AF29" s="2">
        <f t="shared" si="13"/>
        <v>4032.6923076923076</v>
      </c>
      <c r="AG29" s="2">
        <f t="shared" si="13"/>
        <v>5136.960535425801</v>
      </c>
      <c r="AH29" s="2">
        <f t="shared" si="13"/>
        <v>2838</v>
      </c>
      <c r="AI29" s="2">
        <f t="shared" si="13"/>
        <v>8000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7048.5488126649061</v>
      </c>
      <c r="AN29" s="2" t="str">
        <f t="shared" si="13"/>
        <v>N.A.</v>
      </c>
      <c r="AO29" s="2" t="str">
        <f t="shared" si="13"/>
        <v>N.A.</v>
      </c>
      <c r="AP29" s="15">
        <f t="shared" si="13"/>
        <v>3935.495118549512</v>
      </c>
      <c r="AQ29" s="16">
        <f t="shared" si="13"/>
        <v>5319.7249632584499</v>
      </c>
      <c r="AR29" s="12">
        <f t="shared" si="13"/>
        <v>4889.0801272779863</v>
      </c>
    </row>
    <row r="30" spans="1:44" ht="15" customHeight="1" thickBot="1" x14ac:dyDescent="0.3">
      <c r="A30" s="3" t="s">
        <v>15</v>
      </c>
      <c r="B30" s="2">
        <v>294550</v>
      </c>
      <c r="C30" s="2"/>
      <c r="D30" s="2"/>
      <c r="E30" s="2"/>
      <c r="F30" s="2"/>
      <c r="G30" s="2">
        <v>0</v>
      </c>
      <c r="H30" s="2">
        <v>48999.999999999993</v>
      </c>
      <c r="I30" s="2"/>
      <c r="J30" s="2">
        <v>0</v>
      </c>
      <c r="K30" s="2"/>
      <c r="L30" s="1">
        <f t="shared" si="11"/>
        <v>343550</v>
      </c>
      <c r="M30" s="14">
        <f t="shared" si="11"/>
        <v>0</v>
      </c>
      <c r="N30" s="12">
        <f>L30+M30</f>
        <v>343550</v>
      </c>
      <c r="P30" s="3" t="s">
        <v>15</v>
      </c>
      <c r="Q30" s="2">
        <v>137</v>
      </c>
      <c r="R30" s="2">
        <v>0</v>
      </c>
      <c r="S30" s="2">
        <v>0</v>
      </c>
      <c r="T30" s="2">
        <v>0</v>
      </c>
      <c r="U30" s="2">
        <v>0</v>
      </c>
      <c r="V30" s="2">
        <v>137</v>
      </c>
      <c r="W30" s="2">
        <v>210</v>
      </c>
      <c r="X30" s="2">
        <v>0</v>
      </c>
      <c r="Y30" s="2">
        <v>484</v>
      </c>
      <c r="Z30" s="2">
        <v>0</v>
      </c>
      <c r="AA30" s="1">
        <f t="shared" si="12"/>
        <v>831</v>
      </c>
      <c r="AB30" s="14">
        <f t="shared" si="12"/>
        <v>137</v>
      </c>
      <c r="AC30" s="18">
        <f>AA30+AB30</f>
        <v>968</v>
      </c>
      <c r="AE30" s="3" t="s">
        <v>15</v>
      </c>
      <c r="AF30" s="2">
        <f t="shared" si="13"/>
        <v>2150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233.33333333333329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413.41756919374245</v>
      </c>
      <c r="AQ30" s="16">
        <f t="shared" si="13"/>
        <v>0</v>
      </c>
      <c r="AR30" s="12">
        <f t="shared" si="13"/>
        <v>354.90702479338842</v>
      </c>
    </row>
    <row r="31" spans="1:44" ht="15" customHeight="1" thickBot="1" x14ac:dyDescent="0.3">
      <c r="A31" s="4" t="s">
        <v>16</v>
      </c>
      <c r="B31" s="2">
        <v>18544799.999999996</v>
      </c>
      <c r="C31" s="2">
        <v>22258449.999999996</v>
      </c>
      <c r="D31" s="2">
        <v>2101410.0000000005</v>
      </c>
      <c r="E31" s="2">
        <v>408000</v>
      </c>
      <c r="F31" s="2">
        <v>3291220.0000000005</v>
      </c>
      <c r="G31" s="2">
        <v>0</v>
      </c>
      <c r="H31" s="2">
        <v>1573779.9999999998</v>
      </c>
      <c r="I31" s="2">
        <v>2671399.9999999995</v>
      </c>
      <c r="J31" s="2">
        <v>0</v>
      </c>
      <c r="K31" s="2"/>
      <c r="L31" s="1">
        <f t="shared" ref="L31" si="14">B31+D31+F31+H31+J31</f>
        <v>25511209.999999996</v>
      </c>
      <c r="M31" s="14">
        <f t="shared" ref="M31" si="15">C31+E31+G31+I31+K31</f>
        <v>25337849.999999996</v>
      </c>
      <c r="N31" s="18">
        <f>L31+M31</f>
        <v>50849059.999999993</v>
      </c>
      <c r="P31" s="4" t="s">
        <v>16</v>
      </c>
      <c r="Q31" s="2">
        <v>4269</v>
      </c>
      <c r="R31" s="2">
        <v>4333</v>
      </c>
      <c r="S31" s="2">
        <v>366</v>
      </c>
      <c r="T31" s="2">
        <v>51</v>
      </c>
      <c r="U31" s="2">
        <v>597</v>
      </c>
      <c r="V31" s="2">
        <v>137</v>
      </c>
      <c r="W31" s="2">
        <v>608</v>
      </c>
      <c r="X31" s="2">
        <v>379</v>
      </c>
      <c r="Y31" s="2">
        <v>484</v>
      </c>
      <c r="Z31" s="2">
        <v>0</v>
      </c>
      <c r="AA31" s="1">
        <f t="shared" ref="AA31" si="16">Q31+S31+U31+W31+Y31</f>
        <v>6324</v>
      </c>
      <c r="AB31" s="14">
        <f t="shared" ref="AB31" si="17">R31+T31+V31+X31+Z31</f>
        <v>4900</v>
      </c>
      <c r="AC31" s="12">
        <f>AA31+AB31</f>
        <v>11224</v>
      </c>
      <c r="AE31" s="4" t="s">
        <v>16</v>
      </c>
      <c r="AF31" s="2">
        <f t="shared" ref="AF31:AO31" si="18">IFERROR(B31/Q31, "N.A.")</f>
        <v>4344.0618411806036</v>
      </c>
      <c r="AG31" s="2">
        <f t="shared" si="18"/>
        <v>5136.960535425801</v>
      </c>
      <c r="AH31" s="2">
        <f t="shared" si="18"/>
        <v>5741.5573770491819</v>
      </c>
      <c r="AI31" s="2">
        <f t="shared" si="18"/>
        <v>8000</v>
      </c>
      <c r="AJ31" s="2">
        <f t="shared" si="18"/>
        <v>5512.9313232830827</v>
      </c>
      <c r="AK31" s="2">
        <f t="shared" si="18"/>
        <v>0</v>
      </c>
      <c r="AL31" s="2">
        <f t="shared" si="18"/>
        <v>2588.4539473684208</v>
      </c>
      <c r="AM31" s="2">
        <f t="shared" si="18"/>
        <v>7048.5488126649061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4034.0306767868433</v>
      </c>
      <c r="AQ31" s="16">
        <f t="shared" ref="AQ31" si="20">IFERROR(M31/AB31, "N.A.")</f>
        <v>5170.9897959183663</v>
      </c>
      <c r="AR31" s="12">
        <f t="shared" ref="AR31" si="21">IFERROR(N31/AC31, "N.A.")</f>
        <v>4530.3866714183887</v>
      </c>
    </row>
    <row r="32" spans="1:44" ht="15" customHeight="1" thickBot="1" x14ac:dyDescent="0.3">
      <c r="A32" s="5" t="s">
        <v>0</v>
      </c>
      <c r="B32" s="48">
        <f>B31+C31</f>
        <v>40803249.999999993</v>
      </c>
      <c r="C32" s="49"/>
      <c r="D32" s="48">
        <f>D31+E31</f>
        <v>2509410.0000000005</v>
      </c>
      <c r="E32" s="49"/>
      <c r="F32" s="48">
        <f>F31+G31</f>
        <v>3291220.0000000005</v>
      </c>
      <c r="G32" s="49"/>
      <c r="H32" s="48">
        <f>H31+I31</f>
        <v>4245179.9999999991</v>
      </c>
      <c r="I32" s="49"/>
      <c r="J32" s="48">
        <f>J31+K31</f>
        <v>0</v>
      </c>
      <c r="K32" s="49"/>
      <c r="L32" s="48">
        <f>L31+M31</f>
        <v>50849059.999999993</v>
      </c>
      <c r="M32" s="50"/>
      <c r="N32" s="19">
        <f>B32+D32+F32+H32+J32</f>
        <v>50849059.999999993</v>
      </c>
      <c r="P32" s="5" t="s">
        <v>0</v>
      </c>
      <c r="Q32" s="48">
        <f>Q31+R31</f>
        <v>8602</v>
      </c>
      <c r="R32" s="49"/>
      <c r="S32" s="48">
        <f>S31+T31</f>
        <v>417</v>
      </c>
      <c r="T32" s="49"/>
      <c r="U32" s="48">
        <f>U31+V31</f>
        <v>734</v>
      </c>
      <c r="V32" s="49"/>
      <c r="W32" s="48">
        <f>W31+X31</f>
        <v>987</v>
      </c>
      <c r="X32" s="49"/>
      <c r="Y32" s="48">
        <f>Y31+Z31</f>
        <v>484</v>
      </c>
      <c r="Z32" s="49"/>
      <c r="AA32" s="48">
        <f>AA31+AB31</f>
        <v>11224</v>
      </c>
      <c r="AB32" s="49"/>
      <c r="AC32" s="20">
        <f>Q32+S32+U32+W32+Y32</f>
        <v>11224</v>
      </c>
      <c r="AE32" s="5" t="s">
        <v>0</v>
      </c>
      <c r="AF32" s="28">
        <f>IFERROR(B32/Q32,"N.A.")</f>
        <v>4743.4608230644026</v>
      </c>
      <c r="AG32" s="29"/>
      <c r="AH32" s="28">
        <f>IFERROR(D32/S32,"N.A.")</f>
        <v>6017.7697841726631</v>
      </c>
      <c r="AI32" s="29"/>
      <c r="AJ32" s="28">
        <f>IFERROR(F32/U32,"N.A.")</f>
        <v>4483.9509536784744</v>
      </c>
      <c r="AK32" s="29"/>
      <c r="AL32" s="28">
        <f>IFERROR(H32/W32,"N.A.")</f>
        <v>4301.0942249240115</v>
      </c>
      <c r="AM32" s="29"/>
      <c r="AN32" s="28">
        <f>IFERROR(J32/Y32,"N.A.")</f>
        <v>0</v>
      </c>
      <c r="AO32" s="29"/>
      <c r="AP32" s="28">
        <f>IFERROR(L32/AA32,"N.A.")</f>
        <v>4530.3866714183887</v>
      </c>
      <c r="AQ32" s="29"/>
      <c r="AR32" s="17">
        <f>IFERROR(N32/AC32, "N.A.")</f>
        <v>4530.3866714183887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1033290</v>
      </c>
      <c r="C39" s="2"/>
      <c r="D39" s="2"/>
      <c r="E39" s="2"/>
      <c r="F39" s="2">
        <v>0</v>
      </c>
      <c r="G39" s="2"/>
      <c r="H39" s="2">
        <v>1548215</v>
      </c>
      <c r="I39" s="2"/>
      <c r="J39" s="2">
        <v>0</v>
      </c>
      <c r="K39" s="2"/>
      <c r="L39" s="1">
        <f t="shared" ref="L39:M42" si="22">B39+D39+F39+H39+J39</f>
        <v>2581505</v>
      </c>
      <c r="M39" s="14">
        <f t="shared" si="22"/>
        <v>0</v>
      </c>
      <c r="N39" s="12">
        <f>L39+M39</f>
        <v>2581505</v>
      </c>
      <c r="P39" s="3" t="s">
        <v>12</v>
      </c>
      <c r="Q39" s="2">
        <v>594</v>
      </c>
      <c r="R39" s="2">
        <v>0</v>
      </c>
      <c r="S39" s="2">
        <v>0</v>
      </c>
      <c r="T39" s="2">
        <v>0</v>
      </c>
      <c r="U39" s="2">
        <v>137</v>
      </c>
      <c r="V39" s="2">
        <v>0</v>
      </c>
      <c r="W39" s="2">
        <v>734</v>
      </c>
      <c r="X39" s="2">
        <v>0</v>
      </c>
      <c r="Y39" s="2">
        <v>387</v>
      </c>
      <c r="Z39" s="2">
        <v>0</v>
      </c>
      <c r="AA39" s="1">
        <f t="shared" ref="AA39:AB42" si="23">Q39+S39+U39+W39+Y39</f>
        <v>1852</v>
      </c>
      <c r="AB39" s="14">
        <f t="shared" si="23"/>
        <v>0</v>
      </c>
      <c r="AC39" s="12">
        <f>AA39+AB39</f>
        <v>1852</v>
      </c>
      <c r="AE39" s="3" t="s">
        <v>12</v>
      </c>
      <c r="AF39" s="2">
        <f t="shared" ref="AF39:AR42" si="24">IFERROR(B39/Q39, "N.A.")</f>
        <v>1739.5454545454545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0</v>
      </c>
      <c r="AK39" s="2" t="str">
        <f t="shared" si="24"/>
        <v>N.A.</v>
      </c>
      <c r="AL39" s="2">
        <f t="shared" si="24"/>
        <v>2109.2847411444141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1393.9011879049676</v>
      </c>
      <c r="AQ39" s="16" t="str">
        <f t="shared" si="24"/>
        <v>N.A.</v>
      </c>
      <c r="AR39" s="12">
        <f t="shared" si="24"/>
        <v>1393.9011879049676</v>
      </c>
    </row>
    <row r="40" spans="1:44" ht="15" customHeight="1" thickBot="1" x14ac:dyDescent="0.3">
      <c r="A40" s="3" t="s">
        <v>13</v>
      </c>
      <c r="B40" s="2">
        <v>2501955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2501955</v>
      </c>
      <c r="M40" s="14">
        <f t="shared" si="22"/>
        <v>0</v>
      </c>
      <c r="N40" s="12">
        <f>L40+M40</f>
        <v>2501955</v>
      </c>
      <c r="P40" s="3" t="s">
        <v>13</v>
      </c>
      <c r="Q40" s="2">
        <v>1016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1016</v>
      </c>
      <c r="AB40" s="14">
        <f t="shared" si="23"/>
        <v>0</v>
      </c>
      <c r="AC40" s="12">
        <f>AA40+AB40</f>
        <v>1016</v>
      </c>
      <c r="AE40" s="3" t="s">
        <v>13</v>
      </c>
      <c r="AF40" s="2">
        <f t="shared" si="24"/>
        <v>2462.5541338582675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2462.5541338582675</v>
      </c>
      <c r="AQ40" s="16" t="str">
        <f t="shared" si="24"/>
        <v>N.A.</v>
      </c>
      <c r="AR40" s="12">
        <f t="shared" si="24"/>
        <v>2462.5541338582675</v>
      </c>
    </row>
    <row r="41" spans="1:44" ht="15" customHeight="1" thickBot="1" x14ac:dyDescent="0.3">
      <c r="A41" s="3" t="s">
        <v>14</v>
      </c>
      <c r="B41" s="2">
        <v>4493069.9999999991</v>
      </c>
      <c r="C41" s="2">
        <v>7648200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4493069.9999999991</v>
      </c>
      <c r="M41" s="14">
        <f t="shared" si="22"/>
        <v>7648200</v>
      </c>
      <c r="N41" s="12">
        <f>L41+M41</f>
        <v>12141270</v>
      </c>
      <c r="P41" s="3" t="s">
        <v>14</v>
      </c>
      <c r="Q41" s="2">
        <v>1422</v>
      </c>
      <c r="R41" s="2">
        <v>1602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420</v>
      </c>
      <c r="Z41" s="2">
        <v>0</v>
      </c>
      <c r="AA41" s="1">
        <f t="shared" si="23"/>
        <v>1842</v>
      </c>
      <c r="AB41" s="14">
        <f t="shared" si="23"/>
        <v>1602</v>
      </c>
      <c r="AC41" s="12">
        <f>AA41+AB41</f>
        <v>3444</v>
      </c>
      <c r="AE41" s="3" t="s">
        <v>14</v>
      </c>
      <c r="AF41" s="2">
        <f t="shared" si="24"/>
        <v>3159.6835443037967</v>
      </c>
      <c r="AG41" s="2">
        <f t="shared" si="24"/>
        <v>4774.1573033707864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2439.2345276872961</v>
      </c>
      <c r="AQ41" s="16">
        <f t="shared" si="24"/>
        <v>4774.1573033707864</v>
      </c>
      <c r="AR41" s="12">
        <f t="shared" si="24"/>
        <v>3525.3397212543555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8028315</v>
      </c>
      <c r="C43" s="2">
        <v>7648200</v>
      </c>
      <c r="D43" s="2"/>
      <c r="E43" s="2"/>
      <c r="F43" s="2">
        <v>0</v>
      </c>
      <c r="G43" s="2"/>
      <c r="H43" s="2">
        <v>1548215</v>
      </c>
      <c r="I43" s="2"/>
      <c r="J43" s="2">
        <v>0</v>
      </c>
      <c r="K43" s="2"/>
      <c r="L43" s="1">
        <f t="shared" ref="L43" si="25">B43+D43+F43+H43+J43</f>
        <v>9576530</v>
      </c>
      <c r="M43" s="14">
        <f t="shared" ref="M43" si="26">C43+E43+G43+I43+K43</f>
        <v>7648200</v>
      </c>
      <c r="N43" s="18">
        <f>L43+M43</f>
        <v>17224730</v>
      </c>
      <c r="P43" s="4" t="s">
        <v>16</v>
      </c>
      <c r="Q43" s="2">
        <v>3032</v>
      </c>
      <c r="R43" s="2">
        <v>1602</v>
      </c>
      <c r="S43" s="2">
        <v>0</v>
      </c>
      <c r="T43" s="2">
        <v>0</v>
      </c>
      <c r="U43" s="2">
        <v>137</v>
      </c>
      <c r="V43" s="2">
        <v>0</v>
      </c>
      <c r="W43" s="2">
        <v>734</v>
      </c>
      <c r="X43" s="2">
        <v>0</v>
      </c>
      <c r="Y43" s="2">
        <v>807</v>
      </c>
      <c r="Z43" s="2">
        <v>0</v>
      </c>
      <c r="AA43" s="1">
        <f t="shared" ref="AA43" si="27">Q43+S43+U43+W43+Y43</f>
        <v>4710</v>
      </c>
      <c r="AB43" s="14">
        <f t="shared" ref="AB43" si="28">R43+T43+V43+X43+Z43</f>
        <v>1602</v>
      </c>
      <c r="AC43" s="18">
        <f>AA43+AB43</f>
        <v>6312</v>
      </c>
      <c r="AE43" s="4" t="s">
        <v>16</v>
      </c>
      <c r="AF43" s="2">
        <f t="shared" ref="AF43:AO43" si="29">IFERROR(B43/Q43, "N.A.")</f>
        <v>2647.8611477572558</v>
      </c>
      <c r="AG43" s="2">
        <f t="shared" si="29"/>
        <v>4774.1573033707864</v>
      </c>
      <c r="AH43" s="2" t="str">
        <f t="shared" si="29"/>
        <v>N.A.</v>
      </c>
      <c r="AI43" s="2" t="str">
        <f t="shared" si="29"/>
        <v>N.A.</v>
      </c>
      <c r="AJ43" s="2">
        <f t="shared" si="29"/>
        <v>0</v>
      </c>
      <c r="AK43" s="2" t="str">
        <f t="shared" si="29"/>
        <v>N.A.</v>
      </c>
      <c r="AL43" s="2">
        <f t="shared" si="29"/>
        <v>2109.2847411444141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2033.2335456475585</v>
      </c>
      <c r="AQ43" s="16">
        <f t="shared" ref="AQ43" si="31">IFERROR(M43/AB43, "N.A.")</f>
        <v>4774.1573033707864</v>
      </c>
      <c r="AR43" s="12">
        <f t="shared" ref="AR43" si="32">IFERROR(N43/AC43, "N.A.")</f>
        <v>2728.8862484157162</v>
      </c>
    </row>
    <row r="44" spans="1:44" ht="15" customHeight="1" thickBot="1" x14ac:dyDescent="0.3">
      <c r="A44" s="5" t="s">
        <v>0</v>
      </c>
      <c r="B44" s="48">
        <f>B43+C43</f>
        <v>15676515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1548215</v>
      </c>
      <c r="I44" s="49"/>
      <c r="J44" s="48">
        <f>J43+K43</f>
        <v>0</v>
      </c>
      <c r="K44" s="49"/>
      <c r="L44" s="48">
        <f>L43+M43</f>
        <v>17224730</v>
      </c>
      <c r="M44" s="50"/>
      <c r="N44" s="19">
        <f>B44+D44+F44+H44+J44</f>
        <v>17224730</v>
      </c>
      <c r="P44" s="5" t="s">
        <v>0</v>
      </c>
      <c r="Q44" s="48">
        <f>Q43+R43</f>
        <v>4634</v>
      </c>
      <c r="R44" s="49"/>
      <c r="S44" s="48">
        <f>S43+T43</f>
        <v>0</v>
      </c>
      <c r="T44" s="49"/>
      <c r="U44" s="48">
        <f>U43+V43</f>
        <v>137</v>
      </c>
      <c r="V44" s="49"/>
      <c r="W44" s="48">
        <f>W43+X43</f>
        <v>734</v>
      </c>
      <c r="X44" s="49"/>
      <c r="Y44" s="48">
        <f>Y43+Z43</f>
        <v>807</v>
      </c>
      <c r="Z44" s="49"/>
      <c r="AA44" s="48">
        <f>AA43+AB43</f>
        <v>6312</v>
      </c>
      <c r="AB44" s="50"/>
      <c r="AC44" s="19">
        <f>Q44+S44+U44+W44+Y44</f>
        <v>6312</v>
      </c>
      <c r="AE44" s="5" t="s">
        <v>0</v>
      </c>
      <c r="AF44" s="28">
        <f>IFERROR(B44/Q44,"N.A.")</f>
        <v>3382.9337505394906</v>
      </c>
      <c r="AG44" s="29"/>
      <c r="AH44" s="28" t="str">
        <f>IFERROR(D44/S44,"N.A.")</f>
        <v>N.A.</v>
      </c>
      <c r="AI44" s="29"/>
      <c r="AJ44" s="28">
        <f>IFERROR(F44/U44,"N.A.")</f>
        <v>0</v>
      </c>
      <c r="AK44" s="29"/>
      <c r="AL44" s="28">
        <f>IFERROR(H44/W44,"N.A.")</f>
        <v>2109.2847411444141</v>
      </c>
      <c r="AM44" s="29"/>
      <c r="AN44" s="28">
        <f>IFERROR(J44/Y44,"N.A.")</f>
        <v>0</v>
      </c>
      <c r="AO44" s="29"/>
      <c r="AP44" s="28">
        <f>IFERROR(L44/AA44,"N.A.")</f>
        <v>2728.8862484157162</v>
      </c>
      <c r="AQ44" s="29"/>
      <c r="AR44" s="17">
        <f>IFERROR(N44/AC44, "N.A.")</f>
        <v>2728.8862484157162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4">
        <f t="shared" si="1"/>
        <v>0</v>
      </c>
      <c r="AC15" s="12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2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1"/>
        <v>0</v>
      </c>
      <c r="AC16" s="12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2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1"/>
        <v>0</v>
      </c>
      <c r="AC17" s="12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2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4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4">
        <f t="shared" ref="AB19" si="6">R19+T19+V19+X19+Z19</f>
        <v>0</v>
      </c>
      <c r="AC19" s="12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2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4">
        <f t="shared" si="11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4">
        <f t="shared" si="12"/>
        <v>0</v>
      </c>
      <c r="AC27" s="12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2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4">
        <f t="shared" si="11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4">
        <f t="shared" si="12"/>
        <v>0</v>
      </c>
      <c r="AC29" s="12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2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4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2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4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4">
        <f t="shared" ref="AB31" si="17">R31+T31+V31+X31+Z31</f>
        <v>0</v>
      </c>
      <c r="AC31" s="12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2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4">
        <f t="shared" si="22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4">
        <f t="shared" si="23"/>
        <v>0</v>
      </c>
      <c r="AC39" s="12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2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4">
        <f t="shared" si="23"/>
        <v>0</v>
      </c>
      <c r="AC40" s="12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2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4">
        <f t="shared" si="22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4">
        <f t="shared" si="23"/>
        <v>0</v>
      </c>
      <c r="AC41" s="12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2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4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4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2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2009 T4</dc:title>
  <dc:subject>Matriz Hussmanns Quintana Roo, 2009-T4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2025-12-16T14:26:33Z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